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KM SPLIT\Desktop\"/>
    </mc:Choice>
  </mc:AlternateContent>
  <xr:revisionPtr revIDLastSave="0" documentId="13_ncr:1_{B399F1F8-77FA-4951-876B-C9B01E502E32}" xr6:coauthVersionLast="47" xr6:coauthVersionMax="47" xr10:uidLastSave="{00000000-0000-0000-0000-000000000000}"/>
  <bookViews>
    <workbookView xWindow="-120" yWindow="-120" windowWidth="29040" windowHeight="15720" xr2:uid="{C362E247-8C02-4A10-94F1-750564DFC97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1" l="1"/>
  <c r="E56" i="1"/>
  <c r="E37" i="1"/>
  <c r="E23" i="1"/>
  <c r="E27" i="1"/>
  <c r="E25" i="1"/>
  <c r="E22" i="1"/>
  <c r="E32" i="1"/>
  <c r="E24" i="1"/>
  <c r="E29" i="1"/>
  <c r="E31" i="1"/>
  <c r="E30" i="1"/>
  <c r="E18" i="1"/>
  <c r="E45" i="1"/>
  <c r="E21" i="1"/>
  <c r="E19" i="1"/>
  <c r="E20" i="1"/>
</calcChain>
</file>

<file path=xl/sharedStrings.xml><?xml version="1.0" encoding="utf-8"?>
<sst xmlns="http://schemas.openxmlformats.org/spreadsheetml/2006/main" count="146" uniqueCount="95">
  <si>
    <t>GRADSKO KAZALIŠTE MLADIH</t>
  </si>
  <si>
    <t>Trg Republike 1</t>
  </si>
  <si>
    <t>SPLIT</t>
  </si>
  <si>
    <t>OIB:15177482366</t>
  </si>
  <si>
    <t>Temeljem članka 144. Zakona o proračunu,  Gradsko kazalište mladih Split objavljuje</t>
  </si>
  <si>
    <t xml:space="preserve">               </t>
  </si>
  <si>
    <t>KATEGORIJA 1 PRIMATELJA SREDSTAVA</t>
  </si>
  <si>
    <t>Naziv primatelja</t>
  </si>
  <si>
    <t>OIB</t>
  </si>
  <si>
    <t>Sjedište primatelja</t>
  </si>
  <si>
    <t>Način objave isplaćenog iznosa</t>
  </si>
  <si>
    <t>Vrsta rashoda i izdatka</t>
  </si>
  <si>
    <t>ZAGREB</t>
  </si>
  <si>
    <t>KATEGORIJA 2 PRIMATELJA SREDSTAVA</t>
  </si>
  <si>
    <t xml:space="preserve">3111 – Bruto plaća za redovan rad (neto, doprinosi i porez) </t>
  </si>
  <si>
    <t>3121 – Ostali rashodi za zaposlene (paušalni trošak prehrane)</t>
  </si>
  <si>
    <t>3132 – Doprinosi za obvezno zdravstveno osiguranje</t>
  </si>
  <si>
    <t>3211 – Službena putovanja</t>
  </si>
  <si>
    <t>3212 – Naknade za prijevoz</t>
  </si>
  <si>
    <t>32371-Autorski honorari</t>
  </si>
  <si>
    <t>UKUPNO:</t>
  </si>
  <si>
    <t>HEP-Opskrba d.o.o.</t>
  </si>
  <si>
    <t>32231- Električna energija</t>
  </si>
  <si>
    <t>VODOVOD I KANALIZACIJA</t>
  </si>
  <si>
    <t>32341- opskrba vodom</t>
  </si>
  <si>
    <t>HT d.d.</t>
  </si>
  <si>
    <t>3231-Usluge telefona</t>
  </si>
  <si>
    <t>KONTROL BIRO D.O.O.</t>
  </si>
  <si>
    <t>32322-Usluge tekućeg održavanja</t>
  </si>
  <si>
    <t>SWING CONSULTING d.o.o.</t>
  </si>
  <si>
    <t>3238-Računalne usluge</t>
  </si>
  <si>
    <t>3221 – Ostali materijal za potrebe redovitog poslovanja</t>
  </si>
  <si>
    <t>IMAGE ENTER D.O.O.</t>
  </si>
  <si>
    <t>CAMMEO FRANŠIZA</t>
  </si>
  <si>
    <t>OSIJEK</t>
  </si>
  <si>
    <t>3211-Službena putovanja</t>
  </si>
  <si>
    <t>SMOKVINA D.O.O.</t>
  </si>
  <si>
    <t>SOLIN</t>
  </si>
  <si>
    <t>STUDENTSKI CENTAR</t>
  </si>
  <si>
    <t>32377-Usluge agencija, studentskog servisa</t>
  </si>
  <si>
    <t>JADROLINIJA</t>
  </si>
  <si>
    <t>RIJEKA</t>
  </si>
  <si>
    <t>HORFAM D.O.O.</t>
  </si>
  <si>
    <t>3233 – ostale usluge promidžbe</t>
  </si>
  <si>
    <t>GRAĐA PRODAJNI CENTRI D.O.O.</t>
  </si>
  <si>
    <t xml:space="preserve">3241-naknade troškova </t>
  </si>
  <si>
    <t>RICO TRADE</t>
  </si>
  <si>
    <t>ŽIVA VODA</t>
  </si>
  <si>
    <t>Informacija o trošenju sredstava Studeni 2025.</t>
  </si>
  <si>
    <t>IRA COMMERCE D.O</t>
  </si>
  <si>
    <t>DUO HOTEL</t>
  </si>
  <si>
    <t>DOLCE MANIA D.O.O</t>
  </si>
  <si>
    <t>KONZUM PLUS D.O.O</t>
  </si>
  <si>
    <t>DALMACIJA DANAS D.O.O</t>
  </si>
  <si>
    <t>ENTI ŠPORT D.O.O</t>
  </si>
  <si>
    <t>ALLA MODA</t>
  </si>
  <si>
    <t>LINKS D.O.O</t>
  </si>
  <si>
    <t>PBZ CARD D.O.O</t>
  </si>
  <si>
    <t>BIPA D.O.O</t>
  </si>
  <si>
    <t>SO.CAP ORIGINAL D.O.O</t>
  </si>
  <si>
    <t>JYSK D.O.O</t>
  </si>
  <si>
    <t>CATTLEYA</t>
  </si>
  <si>
    <t>SNIPES CROATIA D.O.O</t>
  </si>
  <si>
    <t>ZAJEC</t>
  </si>
  <si>
    <t>BALET D.O.O</t>
  </si>
  <si>
    <t xml:space="preserve">SPECJALNI EFEKTI </t>
  </si>
  <si>
    <t>HRVATSKI AUTO KLUB-ZAGREB</t>
  </si>
  <si>
    <t>BAUHAUS -ZAGREB K.D</t>
  </si>
  <si>
    <t>OLIVE INVEST</t>
  </si>
  <si>
    <t xml:space="preserve">MONLINE </t>
  </si>
  <si>
    <t>DEKOD D.O.O</t>
  </si>
  <si>
    <t>SRDELIĆ MAJA</t>
  </si>
  <si>
    <t>ROSIP D.O.O</t>
  </si>
  <si>
    <t>32339- Ostale usluge promidžbe i informiranja</t>
  </si>
  <si>
    <t>CONURE D.O.O</t>
  </si>
  <si>
    <t>32219 – Ostali materijal za potrebe redovitog poslovanja</t>
  </si>
  <si>
    <t>Z6AGREB</t>
  </si>
  <si>
    <t>32115- Naknada za prijevoz na službenom putu u zemlji</t>
  </si>
  <si>
    <t>HVAR</t>
  </si>
  <si>
    <t>SVETA NEDJELJA</t>
  </si>
  <si>
    <t>DONJA BISTRA</t>
  </si>
  <si>
    <t>DIECHMANN TRGOVINA OBUĆOM D.O.O</t>
  </si>
  <si>
    <t>32399- Ostale nespomenute usluge</t>
  </si>
  <si>
    <t>32941- Tuzemne članarine</t>
  </si>
  <si>
    <t>zagreb</t>
  </si>
  <si>
    <t>TIVAT, CRNA GORA</t>
  </si>
  <si>
    <t>VODICE, SLOVENIJA</t>
  </si>
  <si>
    <t>32114- Naknada za smještaj na službenom putu u inozemstvu</t>
  </si>
  <si>
    <t>Z-EL D.D.O.O</t>
  </si>
  <si>
    <t>SESVETE</t>
  </si>
  <si>
    <t> 49600228271</t>
  </si>
  <si>
    <t>32399-Ostale nespomenute usluge</t>
  </si>
  <si>
    <t>32411- Naknade troškova službenog puta</t>
  </si>
  <si>
    <t>321310- Seminari, svajetovanja i simpozij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</si>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</sst>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164" fontId="4" fillId="2" borderId="4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0" fillId="3" borderId="0" xfId="0" applyFill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horizontal="left" vertical="top" wrapText="1"/>
    </xf>
    <xf numFmtId="2" fontId="5" fillId="3" borderId="4" xfId="0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164" fontId="4" fillId="2" borderId="8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6DB4-8E58-4340-9779-744EEAEAB5A4}">
  <sheetPr>
    <pageSetUpPr fitToPage="1"/>
  </sheetPr>
  <dimension ref="B1:F75"/>
  <sheetViews>
    <sheetView tabSelected="1" topLeftCell="A6" workbookViewId="0">
      <selection activeCell="N16" sqref="N16"/>
    </sheetView>
  </sheetViews>
  <sheetFormatPr defaultRowHeight="15" x14ac:dyDescent="0.25"/>
  <cols>
    <col min="2" max="2" width="34" customWidth="1"/>
    <col min="3" max="3" width="39.28515625" customWidth="1"/>
    <col min="4" max="4" width="32.28515625" customWidth="1"/>
    <col min="5" max="5" width="31.28515625" customWidth="1"/>
    <col min="6" max="6" width="32.5703125" customWidth="1"/>
  </cols>
  <sheetData>
    <row r="1" spans="2:6" ht="18.75" x14ac:dyDescent="0.25">
      <c r="B1" s="1" t="s">
        <v>0</v>
      </c>
    </row>
    <row r="2" spans="2:6" ht="15.75" x14ac:dyDescent="0.25">
      <c r="B2" s="2" t="s">
        <v>1</v>
      </c>
    </row>
    <row r="3" spans="2:6" ht="15.75" x14ac:dyDescent="0.25">
      <c r="B3" s="2" t="s">
        <v>2</v>
      </c>
    </row>
    <row r="4" spans="2:6" ht="15.75" x14ac:dyDescent="0.25">
      <c r="B4" s="2" t="s">
        <v>3</v>
      </c>
    </row>
    <row r="5" spans="2:6" ht="15.75" x14ac:dyDescent="0.25">
      <c r="B5" s="3"/>
    </row>
    <row r="6" spans="2:6" ht="15.75" x14ac:dyDescent="0.25">
      <c r="B6" s="3" t="s">
        <v>4</v>
      </c>
    </row>
    <row r="7" spans="2:6" ht="15.75" x14ac:dyDescent="0.25">
      <c r="B7" s="3" t="s">
        <v>5</v>
      </c>
    </row>
    <row r="8" spans="2:6" ht="15.75" x14ac:dyDescent="0.25">
      <c r="B8" s="4"/>
    </row>
    <row r="9" spans="2:6" ht="15.75" x14ac:dyDescent="0.25">
      <c r="B9" s="4" t="s">
        <v>48</v>
      </c>
    </row>
    <row r="10" spans="2:6" ht="15.75" x14ac:dyDescent="0.25">
      <c r="B10" s="4"/>
    </row>
    <row r="11" spans="2:6" ht="15.75" x14ac:dyDescent="0.25">
      <c r="B11" s="3"/>
    </row>
    <row r="12" spans="2:6" ht="15.75" thickBot="1" x14ac:dyDescent="0.3">
      <c r="B12" s="5" t="s">
        <v>6</v>
      </c>
    </row>
    <row r="13" spans="2:6" ht="16.5" thickBot="1" x14ac:dyDescent="0.3">
      <c r="B13" s="10" t="s">
        <v>7</v>
      </c>
      <c r="C13" s="11" t="s">
        <v>8</v>
      </c>
      <c r="D13" s="11" t="s">
        <v>9</v>
      </c>
      <c r="E13" s="11" t="s">
        <v>10</v>
      </c>
      <c r="F13" s="11" t="s">
        <v>11</v>
      </c>
    </row>
    <row r="14" spans="2:6" s="32" customFormat="1" ht="14.25" thickBot="1" x14ac:dyDescent="0.3">
      <c r="B14" s="28" t="s">
        <v>49</v>
      </c>
      <c r="C14" s="29"/>
      <c r="D14" s="29" t="s">
        <v>2</v>
      </c>
      <c r="E14" s="30">
        <v>750</v>
      </c>
      <c r="F14" s="31" t="s">
        <v>45</v>
      </c>
    </row>
    <row r="15" spans="2:6" s="32" customFormat="1" ht="26.25" thickBot="1" x14ac:dyDescent="0.3">
      <c r="B15" s="33" t="s">
        <v>47</v>
      </c>
      <c r="C15" s="29">
        <v>86255713939</v>
      </c>
      <c r="D15" s="29" t="s">
        <v>12</v>
      </c>
      <c r="E15" s="30">
        <v>146.44</v>
      </c>
      <c r="F15" s="31" t="s">
        <v>75</v>
      </c>
    </row>
    <row r="16" spans="2:6" s="32" customFormat="1" ht="26.25" thickBot="1" x14ac:dyDescent="0.3">
      <c r="B16" s="28" t="s">
        <v>50</v>
      </c>
      <c r="C16" s="29"/>
      <c r="D16" s="29" t="s">
        <v>94</v>
      </c>
      <c r="E16" s="34">
        <v>25.35</v>
      </c>
      <c r="F16" s="31" t="s">
        <v>92</v>
      </c>
    </row>
    <row r="17" spans="2:6" s="27" customFormat="1" ht="15.75" thickBot="1" x14ac:dyDescent="0.3">
      <c r="B17" s="35" t="s">
        <v>51</v>
      </c>
      <c r="C17" s="36"/>
      <c r="D17" s="36" t="s">
        <v>2</v>
      </c>
      <c r="E17" s="37">
        <v>185.55</v>
      </c>
      <c r="F17" s="38" t="s">
        <v>43</v>
      </c>
    </row>
    <row r="18" spans="2:6" s="27" customFormat="1" ht="15.75" thickBot="1" x14ac:dyDescent="0.3">
      <c r="B18" s="39" t="s">
        <v>21</v>
      </c>
      <c r="C18" s="40">
        <v>63073332379</v>
      </c>
      <c r="D18" s="40" t="s">
        <v>12</v>
      </c>
      <c r="E18" s="41">
        <f>535.06</f>
        <v>535.05999999999995</v>
      </c>
      <c r="F18" s="42" t="s">
        <v>22</v>
      </c>
    </row>
    <row r="19" spans="2:6" s="27" customFormat="1" ht="15.75" thickBot="1" x14ac:dyDescent="0.3">
      <c r="B19" s="39" t="s">
        <v>40</v>
      </c>
      <c r="C19" s="40">
        <v>38453148181</v>
      </c>
      <c r="D19" s="40" t="s">
        <v>41</v>
      </c>
      <c r="E19" s="41">
        <f>73.6+118.4+129.8</f>
        <v>321.8</v>
      </c>
      <c r="F19" s="42" t="s">
        <v>35</v>
      </c>
    </row>
    <row r="20" spans="2:6" s="27" customFormat="1" ht="26.25" thickBot="1" x14ac:dyDescent="0.3">
      <c r="B20" s="35" t="s">
        <v>52</v>
      </c>
      <c r="C20" s="36">
        <v>62226620908</v>
      </c>
      <c r="D20" s="36" t="s">
        <v>12</v>
      </c>
      <c r="E20" s="37">
        <f>110.86+9.91</f>
        <v>120.77</v>
      </c>
      <c r="F20" s="38" t="s">
        <v>31</v>
      </c>
    </row>
    <row r="21" spans="2:6" s="27" customFormat="1" ht="15.75" thickBot="1" x14ac:dyDescent="0.3">
      <c r="B21" s="39" t="s">
        <v>23</v>
      </c>
      <c r="C21" s="40">
        <v>56826138353</v>
      </c>
      <c r="D21" s="40" t="s">
        <v>2</v>
      </c>
      <c r="E21" s="41">
        <f>62.68</f>
        <v>62.68</v>
      </c>
      <c r="F21" s="42" t="s">
        <v>24</v>
      </c>
    </row>
    <row r="22" spans="2:6" s="27" customFormat="1" ht="15.75" thickBot="1" x14ac:dyDescent="0.3">
      <c r="B22" s="39" t="s">
        <v>25</v>
      </c>
      <c r="C22" s="40">
        <v>81793146560</v>
      </c>
      <c r="D22" s="40" t="s">
        <v>12</v>
      </c>
      <c r="E22" s="41">
        <f>393.7+97.6+17.75</f>
        <v>509.04999999999995</v>
      </c>
      <c r="F22" s="42" t="s">
        <v>26</v>
      </c>
    </row>
    <row r="23" spans="2:6" s="27" customFormat="1" ht="15.75" thickBot="1" x14ac:dyDescent="0.3">
      <c r="B23" s="39" t="s">
        <v>27</v>
      </c>
      <c r="C23" s="40">
        <v>80916616067</v>
      </c>
      <c r="D23" s="40" t="s">
        <v>2</v>
      </c>
      <c r="E23" s="41">
        <f>52.51</f>
        <v>52.51</v>
      </c>
      <c r="F23" s="42" t="s">
        <v>28</v>
      </c>
    </row>
    <row r="24" spans="2:6" s="27" customFormat="1" ht="26.25" thickBot="1" x14ac:dyDescent="0.3">
      <c r="B24" s="43" t="s">
        <v>44</v>
      </c>
      <c r="C24" s="44">
        <v>70571833346</v>
      </c>
      <c r="D24" s="44" t="s">
        <v>37</v>
      </c>
      <c r="E24" s="45">
        <f>131.06</f>
        <v>131.06</v>
      </c>
      <c r="F24" s="46" t="s">
        <v>75</v>
      </c>
    </row>
    <row r="25" spans="2:6" s="27" customFormat="1" ht="35.25" customHeight="1" x14ac:dyDescent="0.25">
      <c r="B25" s="55" t="s">
        <v>29</v>
      </c>
      <c r="C25" s="57">
        <v>90460957052</v>
      </c>
      <c r="D25" s="57" t="s">
        <v>2</v>
      </c>
      <c r="E25" s="59">
        <f>75.68</f>
        <v>75.680000000000007</v>
      </c>
      <c r="F25" s="55" t="s">
        <v>30</v>
      </c>
    </row>
    <row r="26" spans="2:6" s="27" customFormat="1" ht="15.75" thickBot="1" x14ac:dyDescent="0.3">
      <c r="B26" s="56"/>
      <c r="C26" s="58"/>
      <c r="D26" s="58"/>
      <c r="E26" s="60"/>
      <c r="F26" s="56"/>
    </row>
    <row r="27" spans="2:6" s="27" customFormat="1" ht="26.25" thickBot="1" x14ac:dyDescent="0.3">
      <c r="B27" s="47" t="s">
        <v>42</v>
      </c>
      <c r="C27" s="49">
        <v>70024126117</v>
      </c>
      <c r="D27" s="29"/>
      <c r="E27" s="30">
        <f>1304.5+2547.5</f>
        <v>3852</v>
      </c>
      <c r="F27" s="48" t="s">
        <v>75</v>
      </c>
    </row>
    <row r="28" spans="2:6" s="27" customFormat="1" ht="15.75" thickBot="1" x14ac:dyDescent="0.3">
      <c r="B28" s="39" t="s">
        <v>33</v>
      </c>
      <c r="C28" s="40">
        <v>87479457713</v>
      </c>
      <c r="D28" s="40" t="s">
        <v>34</v>
      </c>
      <c r="E28" s="41">
        <v>114.1</v>
      </c>
      <c r="F28" s="42" t="s">
        <v>35</v>
      </c>
    </row>
    <row r="29" spans="2:6" s="27" customFormat="1" ht="26.25" thickBot="1" x14ac:dyDescent="0.3">
      <c r="B29" s="47" t="s">
        <v>46</v>
      </c>
      <c r="C29" s="49">
        <v>89267095721</v>
      </c>
      <c r="D29" s="29" t="s">
        <v>2</v>
      </c>
      <c r="E29" s="50">
        <f>367.95</f>
        <v>367.95</v>
      </c>
      <c r="F29" s="48" t="s">
        <v>75</v>
      </c>
    </row>
    <row r="30" spans="2:6" s="27" customFormat="1" ht="26.25" thickBot="1" x14ac:dyDescent="0.3">
      <c r="B30" s="23" t="s">
        <v>32</v>
      </c>
      <c r="C30" s="24">
        <v>86357741882</v>
      </c>
      <c r="D30" s="24" t="s">
        <v>2</v>
      </c>
      <c r="E30" s="25">
        <f>382.5</f>
        <v>382.5</v>
      </c>
      <c r="F30" s="26" t="s">
        <v>75</v>
      </c>
    </row>
    <row r="31" spans="2:6" s="27" customFormat="1" ht="15.75" thickBot="1" x14ac:dyDescent="0.3">
      <c r="B31" s="23" t="s">
        <v>36</v>
      </c>
      <c r="C31" s="24">
        <v>2419525960</v>
      </c>
      <c r="D31" s="24" t="s">
        <v>37</v>
      </c>
      <c r="E31" s="25">
        <f>250+250+250+250</f>
        <v>1000</v>
      </c>
      <c r="F31" s="26" t="s">
        <v>35</v>
      </c>
    </row>
    <row r="32" spans="2:6" s="27" customFormat="1" ht="36" customHeight="1" thickBot="1" x14ac:dyDescent="0.3">
      <c r="B32" s="23" t="s">
        <v>38</v>
      </c>
      <c r="C32" s="24">
        <v>25975412650</v>
      </c>
      <c r="D32" s="24" t="s">
        <v>2</v>
      </c>
      <c r="E32" s="25">
        <f>123.91+841.39+256.07</f>
        <v>1221.3699999999999</v>
      </c>
      <c r="F32" s="26" t="s">
        <v>39</v>
      </c>
    </row>
    <row r="33" spans="2:6" s="27" customFormat="1" ht="26.25" thickBot="1" x14ac:dyDescent="0.3">
      <c r="B33" s="23" t="s">
        <v>54</v>
      </c>
      <c r="C33" s="24">
        <v>81830675564</v>
      </c>
      <c r="D33" s="24" t="s">
        <v>12</v>
      </c>
      <c r="E33" s="25">
        <v>171</v>
      </c>
      <c r="F33" s="26" t="s">
        <v>75</v>
      </c>
    </row>
    <row r="34" spans="2:6" s="27" customFormat="1" ht="26.25" thickBot="1" x14ac:dyDescent="0.3">
      <c r="B34" s="23" t="s">
        <v>53</v>
      </c>
      <c r="C34" s="24">
        <v>7705972299</v>
      </c>
      <c r="D34" s="24" t="s">
        <v>2</v>
      </c>
      <c r="E34" s="25">
        <v>500</v>
      </c>
      <c r="F34" s="26" t="s">
        <v>73</v>
      </c>
    </row>
    <row r="35" spans="2:6" s="27" customFormat="1" ht="26.25" thickBot="1" x14ac:dyDescent="0.3">
      <c r="B35" s="23" t="s">
        <v>74</v>
      </c>
      <c r="C35" s="24">
        <v>65950024035</v>
      </c>
      <c r="D35" s="24" t="s">
        <v>12</v>
      </c>
      <c r="E35" s="25">
        <v>305.8</v>
      </c>
      <c r="F35" s="26" t="s">
        <v>75</v>
      </c>
    </row>
    <row r="36" spans="2:6" s="27" customFormat="1" ht="26.25" thickBot="1" x14ac:dyDescent="0.3">
      <c r="B36" s="23" t="s">
        <v>55</v>
      </c>
      <c r="C36" s="24">
        <v>55162715307</v>
      </c>
      <c r="D36" s="24" t="s">
        <v>2</v>
      </c>
      <c r="E36" s="25">
        <v>39.5</v>
      </c>
      <c r="F36" s="26" t="s">
        <v>75</v>
      </c>
    </row>
    <row r="37" spans="2:6" s="27" customFormat="1" ht="26.25" thickBot="1" x14ac:dyDescent="0.3">
      <c r="B37" s="23" t="s">
        <v>57</v>
      </c>
      <c r="C37" s="24">
        <v>28495895537</v>
      </c>
      <c r="D37" s="24" t="s">
        <v>76</v>
      </c>
      <c r="E37" s="25">
        <f>72.89+161.54</f>
        <v>234.43</v>
      </c>
      <c r="F37" s="26" t="s">
        <v>77</v>
      </c>
    </row>
    <row r="38" spans="2:6" s="27" customFormat="1" ht="26.25" thickBot="1" x14ac:dyDescent="0.3">
      <c r="B38" s="23" t="s">
        <v>58</v>
      </c>
      <c r="C38" s="24">
        <v>66498917936</v>
      </c>
      <c r="D38" s="24" t="s">
        <v>12</v>
      </c>
      <c r="E38" s="25">
        <v>121.3</v>
      </c>
      <c r="F38" s="26" t="s">
        <v>75</v>
      </c>
    </row>
    <row r="39" spans="2:6" s="27" customFormat="1" ht="26.25" thickBot="1" x14ac:dyDescent="0.3">
      <c r="B39" s="23" t="s">
        <v>59</v>
      </c>
      <c r="C39" s="24">
        <v>93198249339</v>
      </c>
      <c r="D39" s="24" t="s">
        <v>2</v>
      </c>
      <c r="E39" s="25">
        <v>92.8</v>
      </c>
      <c r="F39" s="26" t="s">
        <v>75</v>
      </c>
    </row>
    <row r="40" spans="2:6" s="27" customFormat="1" ht="26.25" thickBot="1" x14ac:dyDescent="0.3">
      <c r="B40" s="23" t="s">
        <v>60</v>
      </c>
      <c r="C40" s="24">
        <v>64729046835</v>
      </c>
      <c r="D40" s="24" t="s">
        <v>12</v>
      </c>
      <c r="E40" s="25">
        <v>120</v>
      </c>
      <c r="F40" s="26" t="s">
        <v>75</v>
      </c>
    </row>
    <row r="41" spans="2:6" s="27" customFormat="1" ht="26.25" thickBot="1" x14ac:dyDescent="0.3">
      <c r="B41" s="23" t="s">
        <v>61</v>
      </c>
      <c r="C41" s="24">
        <v>22060115100</v>
      </c>
      <c r="D41" s="24" t="s">
        <v>78</v>
      </c>
      <c r="E41" s="25">
        <v>100</v>
      </c>
      <c r="F41" s="26" t="s">
        <v>77</v>
      </c>
    </row>
    <row r="42" spans="2:6" s="27" customFormat="1" ht="26.25" thickBot="1" x14ac:dyDescent="0.3">
      <c r="B42" s="23" t="s">
        <v>56</v>
      </c>
      <c r="C42" s="24">
        <v>32614011568</v>
      </c>
      <c r="D42" s="24" t="s">
        <v>79</v>
      </c>
      <c r="E42" s="25">
        <v>565.75</v>
      </c>
      <c r="F42" s="26" t="s">
        <v>75</v>
      </c>
    </row>
    <row r="43" spans="2:6" s="27" customFormat="1" ht="26.25" thickBot="1" x14ac:dyDescent="0.3">
      <c r="B43" s="23" t="s">
        <v>62</v>
      </c>
      <c r="C43" s="24">
        <v>96912458439</v>
      </c>
      <c r="D43" s="24" t="s">
        <v>12</v>
      </c>
      <c r="E43" s="25">
        <v>99.99</v>
      </c>
      <c r="F43" s="26" t="s">
        <v>75</v>
      </c>
    </row>
    <row r="44" spans="2:6" s="27" customFormat="1" ht="26.25" thickBot="1" x14ac:dyDescent="0.3">
      <c r="B44" s="23" t="s">
        <v>63</v>
      </c>
      <c r="C44" s="24">
        <v>60368289273</v>
      </c>
      <c r="D44" s="24" t="s">
        <v>80</v>
      </c>
      <c r="E44" s="25">
        <v>128</v>
      </c>
      <c r="F44" s="26" t="s">
        <v>75</v>
      </c>
    </row>
    <row r="45" spans="2:6" s="27" customFormat="1" ht="26.25" thickBot="1" x14ac:dyDescent="0.3">
      <c r="B45" s="23" t="s">
        <v>64</v>
      </c>
      <c r="C45" s="24"/>
      <c r="D45" s="24" t="s">
        <v>86</v>
      </c>
      <c r="E45" s="25">
        <f>32.28</f>
        <v>32.28</v>
      </c>
      <c r="F45" s="26" t="s">
        <v>75</v>
      </c>
    </row>
    <row r="46" spans="2:6" s="27" customFormat="1" ht="26.25" thickBot="1" x14ac:dyDescent="0.3">
      <c r="B46" s="23" t="s">
        <v>81</v>
      </c>
      <c r="C46" s="24">
        <v>60959154399</v>
      </c>
      <c r="D46" s="24" t="s">
        <v>12</v>
      </c>
      <c r="E46" s="25">
        <v>134.96</v>
      </c>
      <c r="F46" s="26" t="s">
        <v>75</v>
      </c>
    </row>
    <row r="47" spans="2:6" s="27" customFormat="1" ht="15.75" thickBot="1" x14ac:dyDescent="0.3">
      <c r="B47" s="23" t="s">
        <v>65</v>
      </c>
      <c r="C47" s="24">
        <v>10092526969</v>
      </c>
      <c r="D47" s="24" t="s">
        <v>2</v>
      </c>
      <c r="E47" s="25">
        <v>1300</v>
      </c>
      <c r="F47" s="26" t="s">
        <v>82</v>
      </c>
    </row>
    <row r="48" spans="2:6" s="27" customFormat="1" ht="15.75" thickBot="1" x14ac:dyDescent="0.3">
      <c r="B48" s="23" t="s">
        <v>66</v>
      </c>
      <c r="C48" s="24">
        <v>53540975485</v>
      </c>
      <c r="D48" s="24" t="s">
        <v>12</v>
      </c>
      <c r="E48" s="25">
        <v>65</v>
      </c>
      <c r="F48" s="26" t="s">
        <v>83</v>
      </c>
    </row>
    <row r="49" spans="2:6" s="27" customFormat="1" ht="26.25" thickBot="1" x14ac:dyDescent="0.3">
      <c r="B49" s="23" t="s">
        <v>67</v>
      </c>
      <c r="C49" s="24">
        <v>71642207963</v>
      </c>
      <c r="D49" s="24" t="s">
        <v>12</v>
      </c>
      <c r="E49" s="25">
        <v>216.6</v>
      </c>
      <c r="F49" s="26" t="s">
        <v>75</v>
      </c>
    </row>
    <row r="50" spans="2:6" s="27" customFormat="1" ht="26.25" thickBot="1" x14ac:dyDescent="0.3">
      <c r="B50" s="23" t="s">
        <v>68</v>
      </c>
      <c r="C50" s="24"/>
      <c r="D50" s="24" t="s">
        <v>85</v>
      </c>
      <c r="E50" s="25">
        <v>1849.2</v>
      </c>
      <c r="F50" s="26" t="s">
        <v>87</v>
      </c>
    </row>
    <row r="51" spans="2:6" s="27" customFormat="1" ht="26.25" thickBot="1" x14ac:dyDescent="0.3">
      <c r="B51" s="23" t="s">
        <v>69</v>
      </c>
      <c r="C51" s="24">
        <v>14610010674</v>
      </c>
      <c r="D51" s="24" t="s">
        <v>12</v>
      </c>
      <c r="E51" s="25">
        <v>509.5</v>
      </c>
      <c r="F51" s="26" t="s">
        <v>75</v>
      </c>
    </row>
    <row r="52" spans="2:6" s="27" customFormat="1" ht="26.25" thickBot="1" x14ac:dyDescent="0.3">
      <c r="B52" s="23" t="s">
        <v>88</v>
      </c>
      <c r="C52" s="24">
        <v>11374156664</v>
      </c>
      <c r="D52" s="24" t="s">
        <v>89</v>
      </c>
      <c r="E52" s="25">
        <v>170.1</v>
      </c>
      <c r="F52" s="26" t="s">
        <v>75</v>
      </c>
    </row>
    <row r="53" spans="2:6" s="27" customFormat="1" ht="15.75" thickBot="1" x14ac:dyDescent="0.3">
      <c r="B53" s="23" t="s">
        <v>70</v>
      </c>
      <c r="C53" s="24" t="s">
        <v>90</v>
      </c>
      <c r="D53" s="24" t="s">
        <v>12</v>
      </c>
      <c r="E53" s="25">
        <v>293.2</v>
      </c>
      <c r="F53" s="26" t="s">
        <v>91</v>
      </c>
    </row>
    <row r="54" spans="2:6" s="27" customFormat="1" ht="26.25" thickBot="1" x14ac:dyDescent="0.3">
      <c r="B54" s="23" t="s">
        <v>71</v>
      </c>
      <c r="C54" s="24">
        <v>68702496387</v>
      </c>
      <c r="D54" s="24" t="s">
        <v>2</v>
      </c>
      <c r="E54" s="25">
        <v>1999.8</v>
      </c>
      <c r="F54" s="26" t="s">
        <v>92</v>
      </c>
    </row>
    <row r="55" spans="2:6" s="27" customFormat="1" ht="15.75" thickBot="1" x14ac:dyDescent="0.3">
      <c r="B55" s="23" t="s">
        <v>72</v>
      </c>
      <c r="C55" s="24">
        <v>89811416156</v>
      </c>
      <c r="D55" s="24" t="s">
        <v>84</v>
      </c>
      <c r="E55" s="25">
        <v>162.5</v>
      </c>
      <c r="F55" s="26" t="s">
        <v>93</v>
      </c>
    </row>
    <row r="56" spans="2:6" ht="16.5" thickBot="1" x14ac:dyDescent="0.3">
      <c r="B56" s="16" t="s">
        <v>20</v>
      </c>
      <c r="C56" s="9"/>
      <c r="D56" s="7"/>
      <c r="E56" s="15">
        <f>SUM(E14:E55)</f>
        <v>19065.579999999994</v>
      </c>
      <c r="F56" s="8"/>
    </row>
    <row r="57" spans="2:6" ht="15.75" x14ac:dyDescent="0.25">
      <c r="B57" s="17"/>
    </row>
    <row r="58" spans="2:6" x14ac:dyDescent="0.25">
      <c r="B58" s="18"/>
      <c r="E58" s="14"/>
    </row>
    <row r="59" spans="2:6" x14ac:dyDescent="0.25">
      <c r="B59" s="18"/>
    </row>
    <row r="60" spans="2:6" x14ac:dyDescent="0.25">
      <c r="B60" s="18"/>
    </row>
    <row r="61" spans="2:6" x14ac:dyDescent="0.25">
      <c r="B61" s="18"/>
    </row>
    <row r="62" spans="2:6" x14ac:dyDescent="0.25">
      <c r="B62" s="18"/>
    </row>
    <row r="63" spans="2:6" x14ac:dyDescent="0.25">
      <c r="B63" s="19" t="s">
        <v>13</v>
      </c>
    </row>
    <row r="64" spans="2:6" ht="15.75" thickBot="1" x14ac:dyDescent="0.3">
      <c r="B64" s="18"/>
    </row>
    <row r="65" spans="2:4" ht="16.5" thickBot="1" x14ac:dyDescent="0.3">
      <c r="B65" s="20" t="s">
        <v>10</v>
      </c>
      <c r="C65" s="12" t="s">
        <v>11</v>
      </c>
    </row>
    <row r="66" spans="2:4" ht="26.25" thickBot="1" x14ac:dyDescent="0.3">
      <c r="B66" s="21">
        <v>57431.98</v>
      </c>
      <c r="C66" s="6" t="s">
        <v>14</v>
      </c>
    </row>
    <row r="67" spans="2:4" ht="26.25" thickBot="1" x14ac:dyDescent="0.3">
      <c r="B67" s="21">
        <v>2500</v>
      </c>
      <c r="C67" s="6" t="s">
        <v>15</v>
      </c>
    </row>
    <row r="68" spans="2:4" ht="26.25" thickBot="1" x14ac:dyDescent="0.3">
      <c r="B68" s="21">
        <v>9476.2800000000007</v>
      </c>
      <c r="C68" s="6" t="s">
        <v>16</v>
      </c>
    </row>
    <row r="69" spans="2:4" ht="15.75" thickBot="1" x14ac:dyDescent="0.3">
      <c r="B69" s="21">
        <v>700</v>
      </c>
      <c r="C69" s="6" t="s">
        <v>17</v>
      </c>
    </row>
    <row r="70" spans="2:4" ht="15.75" thickBot="1" x14ac:dyDescent="0.3">
      <c r="B70" s="21">
        <v>895</v>
      </c>
      <c r="C70" s="6" t="s">
        <v>18</v>
      </c>
    </row>
    <row r="71" spans="2:4" ht="15.75" thickBot="1" x14ac:dyDescent="0.3">
      <c r="B71" s="21">
        <v>29702.28</v>
      </c>
      <c r="C71" s="6" t="s">
        <v>19</v>
      </c>
    </row>
    <row r="72" spans="2:4" ht="15.75" thickBot="1" x14ac:dyDescent="0.3">
      <c r="B72" s="13"/>
      <c r="C72" s="6"/>
    </row>
    <row r="73" spans="2:4" x14ac:dyDescent="0.25">
      <c r="B73" s="51">
        <f>+B71+B69+B70+B68+B67+B66+E56</f>
        <v>119771.12</v>
      </c>
      <c r="C73" s="52"/>
    </row>
    <row r="74" spans="2:4" ht="15.75" thickBot="1" x14ac:dyDescent="0.3">
      <c r="B74" s="53"/>
      <c r="C74" s="54"/>
    </row>
    <row r="75" spans="2:4" x14ac:dyDescent="0.25">
      <c r="D75" s="22"/>
    </row>
  </sheetData>
  <mergeCells count="6">
    <mergeCell ref="B73:C74"/>
    <mergeCell ref="F25:F26"/>
    <mergeCell ref="B25:B26"/>
    <mergeCell ref="C25:C26"/>
    <mergeCell ref="D25:D26"/>
    <mergeCell ref="E25:E2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 MARAS</dc:creator>
  <cp:lastModifiedBy>racunovodstvo@gkm.hr</cp:lastModifiedBy>
  <cp:lastPrinted>2025-10-17T09:34:59Z</cp:lastPrinted>
  <dcterms:created xsi:type="dcterms:W3CDTF">2025-04-22T11:05:01Z</dcterms:created>
  <dcterms:modified xsi:type="dcterms:W3CDTF">2025-12-19T10:21:01Z</dcterms:modified>
</cp:coreProperties>
</file>