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KM\Desktop\"/>
    </mc:Choice>
  </mc:AlternateContent>
  <xr:revisionPtr revIDLastSave="0" documentId="13_ncr:1_{198DEC39-1E13-4359-824F-E07EFA7DD8C2}" xr6:coauthVersionLast="47" xr6:coauthVersionMax="47" xr10:uidLastSave="{00000000-0000-0000-0000-000000000000}"/>
  <bookViews>
    <workbookView xWindow="-108" yWindow="-108" windowWidth="23256" windowHeight="12456" xr2:uid="{C362E247-8C02-4A10-94F1-750564DFC9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4" i="1" l="1"/>
  <c r="E57" i="1"/>
  <c r="E41" i="1"/>
  <c r="E28" i="1"/>
  <c r="E22" i="1"/>
  <c r="E53" i="1"/>
  <c r="E34" i="1"/>
  <c r="E33" i="1"/>
  <c r="E36" i="1"/>
  <c r="E35" i="1"/>
  <c r="E44" i="1"/>
  <c r="E17" i="1"/>
  <c r="E21" i="1"/>
  <c r="E19" i="1"/>
  <c r="E42" i="1"/>
  <c r="E14" i="1"/>
  <c r="E27" i="1"/>
  <c r="E16" i="1"/>
  <c r="E40" i="1"/>
  <c r="E39" i="1"/>
  <c r="E18" i="1"/>
  <c r="E29" i="1"/>
  <c r="E23" i="1"/>
</calcChain>
</file>

<file path=xl/sharedStrings.xml><?xml version="1.0" encoding="utf-8"?>
<sst xmlns="http://schemas.openxmlformats.org/spreadsheetml/2006/main" count="156" uniqueCount="106">
  <si>
    <t>GRADSKO KAZALIŠTE MLADIH</t>
  </si>
  <si>
    <t>Trg Republike 1</t>
  </si>
  <si>
    <t>SPLIT</t>
  </si>
  <si>
    <t>OIB:15177482366</t>
  </si>
  <si>
    <t>Temeljem članka 144. Zakona o proračunu,  Gradsko kazalište mladih Split objavljuje</t>
  </si>
  <si>
    <t xml:space="preserve">               </t>
  </si>
  <si>
    <t>KATEGORIJA 1 PRIMATELJA SREDSTAVA</t>
  </si>
  <si>
    <t>Naziv primatelja</t>
  </si>
  <si>
    <t>OIB</t>
  </si>
  <si>
    <t>Sjedište primatelja</t>
  </si>
  <si>
    <t>Način objave isplaćenog iznosa</t>
  </si>
  <si>
    <t>Vrsta rashoda i izdatka</t>
  </si>
  <si>
    <t>ZAGREB</t>
  </si>
  <si>
    <t>KATEGORIJA 2 PRIMATELJA SREDSTAVA</t>
  </si>
  <si>
    <t xml:space="preserve">3111 – Bruto plaća za redovan rad (neto, doprinosi i porez) </t>
  </si>
  <si>
    <t>3121 – Ostali rashodi za zaposlene (paušalni trošak prehrane)</t>
  </si>
  <si>
    <t>3132 – Doprinosi za obvezno zdravstveno osiguranje</t>
  </si>
  <si>
    <t>3211 – Službena putovanja</t>
  </si>
  <si>
    <t>3212 – Naknade za prijevoz</t>
  </si>
  <si>
    <t>32371-Autorski honorari</t>
  </si>
  <si>
    <t>UKUPNO:</t>
  </si>
  <si>
    <t>HEP-Opskrba d.o.o.</t>
  </si>
  <si>
    <t>32231- Električna energija</t>
  </si>
  <si>
    <t>VODOVOD I KANALIZACIJA</t>
  </si>
  <si>
    <t>32341- opskrba vodom</t>
  </si>
  <si>
    <t>KONTROL BIRO D.O.O.</t>
  </si>
  <si>
    <t>32322-Usluge tekućeg održavanja</t>
  </si>
  <si>
    <t>SWING CONSULTING d.o.o.</t>
  </si>
  <si>
    <t>3238-Računalne usluge</t>
  </si>
  <si>
    <t>3221 – Ostali materijal za potrebe redovitog poslovanja</t>
  </si>
  <si>
    <t>IMAGE ENTER D.O.O.</t>
  </si>
  <si>
    <t>CAMMEO FRANŠIZA</t>
  </si>
  <si>
    <t>OSIJEK</t>
  </si>
  <si>
    <t>3211-Službena putovanja</t>
  </si>
  <si>
    <t>SMOKVINA D.O.O.</t>
  </si>
  <si>
    <t>SOLIN</t>
  </si>
  <si>
    <t>32377-Usluge agencija, studentskog servisa</t>
  </si>
  <si>
    <t>HORFAM D.O.O.</t>
  </si>
  <si>
    <t>3233 – ostale usluge promidžbe</t>
  </si>
  <si>
    <t>GRAĐA PRODAJNI CENTRI D.O.O.</t>
  </si>
  <si>
    <t>DOLCE MANIA D.O.O</t>
  </si>
  <si>
    <t>KONZUM PLUS D.O.O</t>
  </si>
  <si>
    <t>PBZ CARD D.O.O</t>
  </si>
  <si>
    <t>DEKOD D.O.O</t>
  </si>
  <si>
    <t>32219 – Ostali materijal za potrebe redovitog poslovanja</t>
  </si>
  <si>
    <t>32115- Naknada za prijevoz na službenom putu u zemlji</t>
  </si>
  <si>
    <t>HVAR</t>
  </si>
  <si>
    <t>32399- Ostale nespomenute usluge</t>
  </si>
  <si>
    <t> 49600228271</t>
  </si>
  <si>
    <t>32399-Ostale nespomenute usluge</t>
  </si>
  <si>
    <t>SVEUČILIŠTE U SPLITU - STUDENTSKI CENTAR</t>
  </si>
  <si>
    <t>ČISTOĆA D.O.O</t>
  </si>
  <si>
    <t>323420- Iznošenje i odvoz smeća</t>
  </si>
  <si>
    <t>UDRUGA GLUHIH I NAGLUHIH OSOBA</t>
  </si>
  <si>
    <t>OBRT ZA USLUGE PEZELJ</t>
  </si>
  <si>
    <t>BULIĆ LAURA</t>
  </si>
  <si>
    <t>32411-Naknada za smjestaj na službenom putu</t>
  </si>
  <si>
    <t>RONIS D.O.O</t>
  </si>
  <si>
    <t>ČAKOVEC</t>
  </si>
  <si>
    <t>E PLUS D.O.O</t>
  </si>
  <si>
    <t>DONJI STUPNIK</t>
  </si>
  <si>
    <t>HP- HRVATSKA POŠTA D.D</t>
  </si>
  <si>
    <t>87311810356 .</t>
  </si>
  <si>
    <t>32313-Poštarina ( pisma, tiskanice...)</t>
  </si>
  <si>
    <t>ELEKTRONIČKI RAČUNI</t>
  </si>
  <si>
    <t>32331- Elektronski mediji</t>
  </si>
  <si>
    <t>ART ST- OBRT ZA USLUGU I TRGOVINU</t>
  </si>
  <si>
    <t>RINA COMMERCE D.O.O</t>
  </si>
  <si>
    <t>STOMORSKA</t>
  </si>
  <si>
    <t>321130- Naknada za smještaj na službenom putu u zemlji</t>
  </si>
  <si>
    <t>SERRAGLI</t>
  </si>
  <si>
    <t>MOKOŠICA</t>
  </si>
  <si>
    <t>IRA COMMERCE D.O.O</t>
  </si>
  <si>
    <t>DUGOPOLJE</t>
  </si>
  <si>
    <t>PEVEX D.D</t>
  </si>
  <si>
    <t>HRT</t>
  </si>
  <si>
    <r>
      <t> </t>
    </r>
    <r>
      <rPr>
        <sz val="10"/>
        <color rgb="FF0A0A0A"/>
        <rFont val="Arial"/>
        <family val="2"/>
        <charset val="238"/>
      </rPr>
      <t>68419124305</t>
    </r>
  </si>
  <si>
    <t>YESHUA, OBRT ZA USLUGE</t>
  </si>
  <si>
    <t>32392- Film i izrada fotografije</t>
  </si>
  <si>
    <t>LUTAR D.O.O</t>
  </si>
  <si>
    <t>34096258640 .</t>
  </si>
  <si>
    <t>GENERALI OSIGURANJE</t>
  </si>
  <si>
    <t>32921- Premije osiguranja prijevoznih sredstava</t>
  </si>
  <si>
    <t>VETA COM, OBRT ZA TRGOVINU I PROIZV</t>
  </si>
  <si>
    <t>CENTAR ZA VOZILA HRVATSKE</t>
  </si>
  <si>
    <t>32394- Usluge pri registraciji vozila</t>
  </si>
  <si>
    <t>MATKOVIĆ HVAR D.O.O</t>
  </si>
  <si>
    <t>32113-Naknada za smještaj na službenom putu u zemlji</t>
  </si>
  <si>
    <t> 09301095915</t>
  </si>
  <si>
    <t>DRŽAVNI PRPRAČUN REPUBLIKE HRVATSKE</t>
  </si>
  <si>
    <t>32955- Novčana naknada poslodavca zbog nezapošljavanja osoba s invaliditetom</t>
  </si>
  <si>
    <t>GRAD SPLIT</t>
  </si>
  <si>
    <t>323410- Opskrba vodom</t>
  </si>
  <si>
    <t>STANOUPRAVA</t>
  </si>
  <si>
    <r>
      <t> 17418170125</t>
    </r>
    <r>
      <rPr>
        <sz val="8"/>
        <color rgb="FF474747"/>
        <rFont val="Arial"/>
        <family val="2"/>
        <charset val="238"/>
      </rPr>
      <t> </t>
    </r>
  </si>
  <si>
    <t>KIK</t>
  </si>
  <si>
    <t>JABLANOVEC</t>
  </si>
  <si>
    <t>ŽIVA VODA D.O.O</t>
  </si>
  <si>
    <r>
      <t>86255713939</t>
    </r>
    <r>
      <rPr>
        <sz val="8"/>
        <color rgb="FF474747"/>
        <rFont val="Arial"/>
        <family val="2"/>
        <charset val="238"/>
      </rPr>
      <t> </t>
    </r>
  </si>
  <si>
    <t>INA D.D</t>
  </si>
  <si>
    <r>
      <t>27759560625</t>
    </r>
    <r>
      <rPr>
        <sz val="8"/>
        <color rgb="FF474747"/>
        <rFont val="Arial"/>
        <family val="2"/>
        <charset val="238"/>
      </rPr>
      <t>, </t>
    </r>
  </si>
  <si>
    <t>FURGON D.O.O</t>
  </si>
  <si>
    <t>STOBREČ</t>
  </si>
  <si>
    <t>32115-Naknada za službeni put u zemlji</t>
  </si>
  <si>
    <t>Informacija o trošenju sredstava Prosinac 2025.</t>
  </si>
  <si>
    <t>UMAC PLUS D.O.O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</si>
</sst>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  <font>
      <sz val="8"/>
      <color rgb="FF474747"/>
      <name val="Arial"/>
      <family val="2"/>
      <charset val="238"/>
    </font>
    <font>
      <sz val="10"/>
      <color rgb="FF0A0A0A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0" fillId="0" borderId="0" xfId="0" applyNumberFormat="1"/>
    <xf numFmtId="164" fontId="4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/>
    <xf numFmtId="2" fontId="5" fillId="0" borderId="4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DB4-8E58-4340-9779-744EEAEAB5A4}">
  <sheetPr>
    <pageSetUpPr fitToPage="1"/>
  </sheetPr>
  <dimension ref="B1:F76"/>
  <sheetViews>
    <sheetView tabSelected="1" workbookViewId="0">
      <selection activeCell="D69" sqref="D69"/>
    </sheetView>
  </sheetViews>
  <sheetFormatPr defaultRowHeight="14.4" x14ac:dyDescent="0.3"/>
  <cols>
    <col min="2" max="2" width="34" customWidth="1"/>
    <col min="3" max="3" width="39.33203125" customWidth="1"/>
    <col min="4" max="4" width="32.33203125" customWidth="1"/>
    <col min="5" max="5" width="31.33203125" customWidth="1"/>
    <col min="6" max="6" width="32.5546875" customWidth="1"/>
  </cols>
  <sheetData>
    <row r="1" spans="2:6" ht="17.399999999999999" x14ac:dyDescent="0.3">
      <c r="B1" s="1" t="s">
        <v>0</v>
      </c>
    </row>
    <row r="2" spans="2:6" ht="15.6" x14ac:dyDescent="0.3">
      <c r="B2" s="2" t="s">
        <v>1</v>
      </c>
    </row>
    <row r="3" spans="2:6" ht="15.6" x14ac:dyDescent="0.3">
      <c r="B3" s="2" t="s">
        <v>2</v>
      </c>
    </row>
    <row r="4" spans="2:6" ht="15.6" x14ac:dyDescent="0.3">
      <c r="B4" s="2" t="s">
        <v>3</v>
      </c>
    </row>
    <row r="5" spans="2:6" ht="15.6" x14ac:dyDescent="0.3">
      <c r="B5" s="3"/>
    </row>
    <row r="6" spans="2:6" ht="15.6" x14ac:dyDescent="0.3">
      <c r="B6" s="3" t="s">
        <v>4</v>
      </c>
    </row>
    <row r="7" spans="2:6" ht="15.6" x14ac:dyDescent="0.3">
      <c r="B7" s="3" t="s">
        <v>5</v>
      </c>
    </row>
    <row r="8" spans="2:6" ht="15.6" x14ac:dyDescent="0.3">
      <c r="B8" s="4"/>
    </row>
    <row r="9" spans="2:6" ht="15.6" x14ac:dyDescent="0.3">
      <c r="B9" s="4" t="s">
        <v>104</v>
      </c>
    </row>
    <row r="10" spans="2:6" ht="15.6" x14ac:dyDescent="0.3">
      <c r="B10" s="4"/>
    </row>
    <row r="11" spans="2:6" ht="15.6" x14ac:dyDescent="0.3">
      <c r="B11" s="3"/>
    </row>
    <row r="12" spans="2:6" ht="15" thickBot="1" x14ac:dyDescent="0.35">
      <c r="B12" s="5" t="s">
        <v>6</v>
      </c>
    </row>
    <row r="13" spans="2:6" ht="16.2" thickBot="1" x14ac:dyDescent="0.35">
      <c r="B13" s="9" t="s">
        <v>7</v>
      </c>
      <c r="C13" s="10" t="s">
        <v>8</v>
      </c>
      <c r="D13" s="10" t="s">
        <v>9</v>
      </c>
      <c r="E13" s="10" t="s">
        <v>10</v>
      </c>
      <c r="F13" s="10" t="s">
        <v>11</v>
      </c>
    </row>
    <row r="14" spans="2:6" s="26" customFormat="1" ht="27" thickBot="1" x14ac:dyDescent="0.35">
      <c r="B14" s="22" t="s">
        <v>50</v>
      </c>
      <c r="C14" s="23">
        <v>25975412650</v>
      </c>
      <c r="D14" s="23" t="s">
        <v>2</v>
      </c>
      <c r="E14" s="24">
        <f>792.96+1149.32+770.59</f>
        <v>2712.87</v>
      </c>
      <c r="F14" s="25" t="s">
        <v>36</v>
      </c>
    </row>
    <row r="15" spans="2:6" s="26" customFormat="1" thickBot="1" x14ac:dyDescent="0.35">
      <c r="B15" s="22" t="s">
        <v>51</v>
      </c>
      <c r="C15" s="23">
        <v>2371889218</v>
      </c>
      <c r="D15" s="23" t="s">
        <v>2</v>
      </c>
      <c r="E15" s="27">
        <v>37.04</v>
      </c>
      <c r="F15" s="25" t="s">
        <v>52</v>
      </c>
    </row>
    <row r="16" spans="2:6" ht="15" thickBot="1" x14ac:dyDescent="0.35">
      <c r="B16" s="28" t="s">
        <v>40</v>
      </c>
      <c r="C16" s="29">
        <v>62383619739</v>
      </c>
      <c r="D16" s="29" t="s">
        <v>2</v>
      </c>
      <c r="E16" s="30">
        <f>92.78+80.15</f>
        <v>172.93</v>
      </c>
      <c r="F16" s="31" t="s">
        <v>38</v>
      </c>
    </row>
    <row r="17" spans="2:6" ht="15" thickBot="1" x14ac:dyDescent="0.35">
      <c r="B17" s="32" t="s">
        <v>21</v>
      </c>
      <c r="C17" s="33">
        <v>63073332379</v>
      </c>
      <c r="D17" s="33" t="s">
        <v>12</v>
      </c>
      <c r="E17" s="34">
        <f>458.83</f>
        <v>458.83</v>
      </c>
      <c r="F17" s="35" t="s">
        <v>22</v>
      </c>
    </row>
    <row r="18" spans="2:6" ht="27" thickBot="1" x14ac:dyDescent="0.35">
      <c r="B18" s="32" t="s">
        <v>53</v>
      </c>
      <c r="C18" s="33">
        <v>51163570253</v>
      </c>
      <c r="D18" s="33" t="s">
        <v>2</v>
      </c>
      <c r="E18" s="34">
        <f>110.61+113.39+76.44</f>
        <v>300.44</v>
      </c>
      <c r="F18" s="35" t="s">
        <v>24</v>
      </c>
    </row>
    <row r="19" spans="2:6" ht="27" thickBot="1" x14ac:dyDescent="0.35">
      <c r="B19" s="28" t="s">
        <v>41</v>
      </c>
      <c r="C19" s="29">
        <v>62226620908</v>
      </c>
      <c r="D19" s="29" t="s">
        <v>12</v>
      </c>
      <c r="E19" s="30">
        <f>10.77+27.28+38.62</f>
        <v>76.669999999999987</v>
      </c>
      <c r="F19" s="31" t="s">
        <v>29</v>
      </c>
    </row>
    <row r="20" spans="2:6" ht="15" thickBot="1" x14ac:dyDescent="0.35">
      <c r="B20" s="32" t="s">
        <v>23</v>
      </c>
      <c r="C20" s="33">
        <v>56826138353</v>
      </c>
      <c r="D20" s="33" t="s">
        <v>2</v>
      </c>
      <c r="E20" s="34">
        <v>42.84</v>
      </c>
      <c r="F20" s="35" t="s">
        <v>24</v>
      </c>
    </row>
    <row r="21" spans="2:6" ht="15" thickBot="1" x14ac:dyDescent="0.35">
      <c r="B21" s="32" t="s">
        <v>25</v>
      </c>
      <c r="C21" s="33">
        <v>80916616067</v>
      </c>
      <c r="D21" s="33" t="s">
        <v>2</v>
      </c>
      <c r="E21" s="34">
        <f>41.48+425+41.48</f>
        <v>507.96000000000004</v>
      </c>
      <c r="F21" s="35" t="s">
        <v>26</v>
      </c>
    </row>
    <row r="22" spans="2:6" ht="27" thickBot="1" x14ac:dyDescent="0.35">
      <c r="B22" s="36" t="s">
        <v>39</v>
      </c>
      <c r="C22" s="37">
        <v>70571833346</v>
      </c>
      <c r="D22" s="37" t="s">
        <v>35</v>
      </c>
      <c r="E22" s="38">
        <f>260.35+166.04+407.53+139.88</f>
        <v>973.8</v>
      </c>
      <c r="F22" s="39" t="s">
        <v>44</v>
      </c>
    </row>
    <row r="23" spans="2:6" ht="35.25" customHeight="1" x14ac:dyDescent="0.3">
      <c r="B23" s="50" t="s">
        <v>27</v>
      </c>
      <c r="C23" s="52">
        <v>90460957052</v>
      </c>
      <c r="D23" s="52" t="s">
        <v>2</v>
      </c>
      <c r="E23" s="54">
        <f>75.68</f>
        <v>75.680000000000007</v>
      </c>
      <c r="F23" s="50" t="s">
        <v>28</v>
      </c>
    </row>
    <row r="24" spans="2:6" ht="15" thickBot="1" x14ac:dyDescent="0.35">
      <c r="B24" s="51"/>
      <c r="C24" s="53"/>
      <c r="D24" s="53"/>
      <c r="E24" s="55"/>
      <c r="F24" s="51"/>
    </row>
    <row r="25" spans="2:6" ht="27" thickBot="1" x14ac:dyDescent="0.35">
      <c r="B25" s="40" t="s">
        <v>37</v>
      </c>
      <c r="C25" s="41">
        <v>70024126117</v>
      </c>
      <c r="D25" s="23" t="s">
        <v>12</v>
      </c>
      <c r="E25" s="24">
        <v>1850</v>
      </c>
      <c r="F25" s="6" t="s">
        <v>44</v>
      </c>
    </row>
    <row r="26" spans="2:6" ht="15" thickBot="1" x14ac:dyDescent="0.35">
      <c r="B26" s="32" t="s">
        <v>31</v>
      </c>
      <c r="C26" s="33">
        <v>87479457713</v>
      </c>
      <c r="D26" s="33" t="s">
        <v>32</v>
      </c>
      <c r="E26" s="34">
        <v>98.94</v>
      </c>
      <c r="F26" s="35" t="s">
        <v>33</v>
      </c>
    </row>
    <row r="27" spans="2:6" ht="27" thickBot="1" x14ac:dyDescent="0.35">
      <c r="B27" s="42" t="s">
        <v>30</v>
      </c>
      <c r="C27" s="43">
        <v>86357741882</v>
      </c>
      <c r="D27" s="43" t="s">
        <v>2</v>
      </c>
      <c r="E27" s="44">
        <f>166.75+27.5</f>
        <v>194.25</v>
      </c>
      <c r="F27" s="45" t="s">
        <v>44</v>
      </c>
    </row>
    <row r="28" spans="2:6" ht="15" thickBot="1" x14ac:dyDescent="0.35">
      <c r="B28" s="42" t="s">
        <v>34</v>
      </c>
      <c r="C28" s="43">
        <v>2419525960</v>
      </c>
      <c r="D28" s="43" t="s">
        <v>35</v>
      </c>
      <c r="E28" s="44">
        <f>625+2250</f>
        <v>2875</v>
      </c>
      <c r="F28" s="45" t="s">
        <v>33</v>
      </c>
    </row>
    <row r="29" spans="2:6" ht="36" customHeight="1" thickBot="1" x14ac:dyDescent="0.35">
      <c r="B29" s="42" t="s">
        <v>54</v>
      </c>
      <c r="C29" s="43">
        <v>26158063607</v>
      </c>
      <c r="D29" s="43" t="s">
        <v>2</v>
      </c>
      <c r="E29" s="44">
        <f>62+79</f>
        <v>141</v>
      </c>
      <c r="F29" s="45" t="s">
        <v>36</v>
      </c>
    </row>
    <row r="30" spans="2:6" ht="27" thickBot="1" x14ac:dyDescent="0.35">
      <c r="B30" s="42" t="s">
        <v>55</v>
      </c>
      <c r="C30" s="43">
        <v>24465008533</v>
      </c>
      <c r="D30" s="43" t="s">
        <v>2</v>
      </c>
      <c r="E30" s="44">
        <v>600</v>
      </c>
      <c r="F30" s="45" t="s">
        <v>56</v>
      </c>
    </row>
    <row r="31" spans="2:6" ht="27" thickBot="1" x14ac:dyDescent="0.35">
      <c r="B31" s="42" t="s">
        <v>57</v>
      </c>
      <c r="C31" s="43">
        <v>21720748086</v>
      </c>
      <c r="D31" s="43" t="s">
        <v>58</v>
      </c>
      <c r="E31" s="44">
        <v>222.28</v>
      </c>
      <c r="F31" s="45" t="s">
        <v>44</v>
      </c>
    </row>
    <row r="32" spans="2:6" ht="27" thickBot="1" x14ac:dyDescent="0.35">
      <c r="B32" s="42" t="s">
        <v>59</v>
      </c>
      <c r="C32" s="43">
        <v>93923226222</v>
      </c>
      <c r="D32" s="43" t="s">
        <v>60</v>
      </c>
      <c r="E32" s="44">
        <v>893.46</v>
      </c>
      <c r="F32" s="45" t="s">
        <v>44</v>
      </c>
    </row>
    <row r="33" spans="2:6" ht="15" thickBot="1" x14ac:dyDescent="0.35">
      <c r="B33" s="42" t="s">
        <v>61</v>
      </c>
      <c r="C33" s="43" t="s">
        <v>62</v>
      </c>
      <c r="D33" s="43" t="s">
        <v>2</v>
      </c>
      <c r="E33" s="44">
        <f>22.5+12.39+7.75</f>
        <v>42.64</v>
      </c>
      <c r="F33" s="45" t="s">
        <v>63</v>
      </c>
    </row>
    <row r="34" spans="2:6" ht="27" thickBot="1" x14ac:dyDescent="0.35">
      <c r="B34" s="42" t="s">
        <v>42</v>
      </c>
      <c r="C34" s="43">
        <v>28495895537</v>
      </c>
      <c r="D34" s="43" t="s">
        <v>12</v>
      </c>
      <c r="E34" s="44">
        <f>318.08+111.54+82.45+316</f>
        <v>828.07</v>
      </c>
      <c r="F34" s="45" t="s">
        <v>45</v>
      </c>
    </row>
    <row r="35" spans="2:6" ht="15" thickBot="1" x14ac:dyDescent="0.35">
      <c r="B35" s="42" t="s">
        <v>64</v>
      </c>
      <c r="C35" s="43">
        <v>42889250808</v>
      </c>
      <c r="D35" s="43" t="s">
        <v>12</v>
      </c>
      <c r="E35" s="44">
        <f>15.88+14.65</f>
        <v>30.53</v>
      </c>
      <c r="F35" s="45" t="s">
        <v>65</v>
      </c>
    </row>
    <row r="36" spans="2:6" ht="27" thickBot="1" x14ac:dyDescent="0.35">
      <c r="B36" s="42" t="s">
        <v>66</v>
      </c>
      <c r="C36" s="43">
        <v>21673573542</v>
      </c>
      <c r="D36" s="43" t="s">
        <v>2</v>
      </c>
      <c r="E36" s="44">
        <f>99+522.1+191.25</f>
        <v>812.35</v>
      </c>
      <c r="F36" s="45" t="s">
        <v>44</v>
      </c>
    </row>
    <row r="37" spans="2:6" ht="27" thickBot="1" x14ac:dyDescent="0.35">
      <c r="B37" s="42" t="s">
        <v>67</v>
      </c>
      <c r="C37" s="43">
        <v>4473425780</v>
      </c>
      <c r="D37" s="43" t="s">
        <v>68</v>
      </c>
      <c r="E37" s="44">
        <v>1808</v>
      </c>
      <c r="F37" s="45" t="s">
        <v>69</v>
      </c>
    </row>
    <row r="38" spans="2:6" ht="27" thickBot="1" x14ac:dyDescent="0.35">
      <c r="B38" s="42" t="s">
        <v>70</v>
      </c>
      <c r="C38" s="43">
        <v>47250443040</v>
      </c>
      <c r="D38" s="43" t="s">
        <v>71</v>
      </c>
      <c r="E38" s="44">
        <v>9</v>
      </c>
      <c r="F38" s="45" t="s">
        <v>44</v>
      </c>
    </row>
    <row r="39" spans="2:6" ht="15" thickBot="1" x14ac:dyDescent="0.35">
      <c r="B39" s="42" t="s">
        <v>72</v>
      </c>
      <c r="C39" s="43">
        <v>4881568165</v>
      </c>
      <c r="D39" s="43" t="s">
        <v>73</v>
      </c>
      <c r="E39" s="44">
        <f>136</f>
        <v>136</v>
      </c>
      <c r="F39" s="45" t="s">
        <v>38</v>
      </c>
    </row>
    <row r="40" spans="2:6" ht="27" thickBot="1" x14ac:dyDescent="0.35">
      <c r="B40" s="42" t="s">
        <v>74</v>
      </c>
      <c r="C40" s="43">
        <v>73660371074</v>
      </c>
      <c r="D40" s="43" t="s">
        <v>12</v>
      </c>
      <c r="E40" s="44">
        <f>188.46</f>
        <v>188.46</v>
      </c>
      <c r="F40" s="45" t="s">
        <v>44</v>
      </c>
    </row>
    <row r="41" spans="2:6" ht="15" thickBot="1" x14ac:dyDescent="0.35">
      <c r="B41" s="42" t="s">
        <v>75</v>
      </c>
      <c r="C41" s="43" t="s">
        <v>76</v>
      </c>
      <c r="D41" s="43" t="s">
        <v>12</v>
      </c>
      <c r="E41" s="44">
        <f>10.62+10.62</f>
        <v>21.24</v>
      </c>
      <c r="F41" s="45" t="s">
        <v>65</v>
      </c>
    </row>
    <row r="42" spans="2:6" ht="15" thickBot="1" x14ac:dyDescent="0.35">
      <c r="B42" s="42" t="s">
        <v>77</v>
      </c>
      <c r="C42" s="43">
        <v>46062615313</v>
      </c>
      <c r="D42" s="43" t="s">
        <v>2</v>
      </c>
      <c r="E42" s="44">
        <f>1000+1000</f>
        <v>2000</v>
      </c>
      <c r="F42" s="45" t="s">
        <v>78</v>
      </c>
    </row>
    <row r="43" spans="2:6" ht="27" thickBot="1" x14ac:dyDescent="0.35">
      <c r="B43" s="42" t="s">
        <v>79</v>
      </c>
      <c r="C43" s="43" t="s">
        <v>80</v>
      </c>
      <c r="D43" s="43" t="s">
        <v>2</v>
      </c>
      <c r="E43" s="44">
        <v>151.1</v>
      </c>
      <c r="F43" s="45" t="s">
        <v>45</v>
      </c>
    </row>
    <row r="44" spans="2:6" ht="15" thickBot="1" x14ac:dyDescent="0.35">
      <c r="B44" s="42" t="s">
        <v>43</v>
      </c>
      <c r="C44" s="43" t="s">
        <v>48</v>
      </c>
      <c r="D44" s="43" t="s">
        <v>12</v>
      </c>
      <c r="E44" s="44">
        <f>345.01+478.5+331.23+123.46</f>
        <v>1278.2</v>
      </c>
      <c r="F44" s="45" t="s">
        <v>49</v>
      </c>
    </row>
    <row r="45" spans="2:6" ht="27" thickBot="1" x14ac:dyDescent="0.35">
      <c r="B45" s="42" t="s">
        <v>81</v>
      </c>
      <c r="C45" s="43">
        <v>10840749604</v>
      </c>
      <c r="D45" s="43" t="s">
        <v>12</v>
      </c>
      <c r="E45" s="44">
        <v>314.73</v>
      </c>
      <c r="F45" s="45" t="s">
        <v>82</v>
      </c>
    </row>
    <row r="46" spans="2:6" ht="27" thickBot="1" x14ac:dyDescent="0.35">
      <c r="B46" s="42" t="s">
        <v>83</v>
      </c>
      <c r="C46" s="43">
        <v>32472500594</v>
      </c>
      <c r="D46" s="43" t="s">
        <v>2</v>
      </c>
      <c r="E46" s="44">
        <v>453.77</v>
      </c>
      <c r="F46" s="45" t="s">
        <v>44</v>
      </c>
    </row>
    <row r="47" spans="2:6" ht="15" thickBot="1" x14ac:dyDescent="0.35">
      <c r="B47" s="42" t="s">
        <v>84</v>
      </c>
      <c r="C47" s="43">
        <v>73294314024</v>
      </c>
      <c r="D47" s="43" t="s">
        <v>12</v>
      </c>
      <c r="E47" s="44">
        <v>255.55</v>
      </c>
      <c r="F47" s="45" t="s">
        <v>85</v>
      </c>
    </row>
    <row r="48" spans="2:6" ht="27" thickBot="1" x14ac:dyDescent="0.35">
      <c r="B48" s="42" t="s">
        <v>86</v>
      </c>
      <c r="C48" s="43" t="s">
        <v>88</v>
      </c>
      <c r="D48" s="43" t="s">
        <v>46</v>
      </c>
      <c r="E48" s="44">
        <v>1342</v>
      </c>
      <c r="F48" s="45" t="s">
        <v>87</v>
      </c>
    </row>
    <row r="49" spans="2:6" ht="40.200000000000003" thickBot="1" x14ac:dyDescent="0.35">
      <c r="B49" s="42" t="s">
        <v>89</v>
      </c>
      <c r="C49" s="43"/>
      <c r="D49" s="43"/>
      <c r="E49" s="44">
        <v>2328</v>
      </c>
      <c r="F49" s="45" t="s">
        <v>90</v>
      </c>
    </row>
    <row r="50" spans="2:6" ht="15" thickBot="1" x14ac:dyDescent="0.35">
      <c r="B50" s="42" t="s">
        <v>91</v>
      </c>
      <c r="C50" s="43">
        <v>78755598868</v>
      </c>
      <c r="D50" s="43" t="s">
        <v>2</v>
      </c>
      <c r="E50" s="44">
        <v>71.36</v>
      </c>
      <c r="F50" s="45" t="s">
        <v>92</v>
      </c>
    </row>
    <row r="51" spans="2:6" ht="15" thickBot="1" x14ac:dyDescent="0.35">
      <c r="B51" s="42" t="s">
        <v>93</v>
      </c>
      <c r="C51" s="43" t="s">
        <v>94</v>
      </c>
      <c r="D51" s="43" t="s">
        <v>2</v>
      </c>
      <c r="E51" s="44">
        <v>990.36</v>
      </c>
      <c r="F51" s="45" t="s">
        <v>47</v>
      </c>
    </row>
    <row r="52" spans="2:6" ht="27" thickBot="1" x14ac:dyDescent="0.35">
      <c r="B52" s="42" t="s">
        <v>95</v>
      </c>
      <c r="C52" s="43">
        <v>29471249755</v>
      </c>
      <c r="D52" s="43" t="s">
        <v>96</v>
      </c>
      <c r="E52" s="44">
        <v>0.5</v>
      </c>
      <c r="F52" s="45" t="s">
        <v>44</v>
      </c>
    </row>
    <row r="53" spans="2:6" ht="27" thickBot="1" x14ac:dyDescent="0.35">
      <c r="B53" s="42" t="s">
        <v>97</v>
      </c>
      <c r="C53" s="43" t="s">
        <v>98</v>
      </c>
      <c r="D53" s="43" t="s">
        <v>12</v>
      </c>
      <c r="E53" s="44">
        <f>153.08+24.39</f>
        <v>177.47000000000003</v>
      </c>
      <c r="F53" s="45" t="s">
        <v>44</v>
      </c>
    </row>
    <row r="54" spans="2:6" ht="27" thickBot="1" x14ac:dyDescent="0.35">
      <c r="B54" s="42" t="s">
        <v>99</v>
      </c>
      <c r="C54" s="43" t="s">
        <v>100</v>
      </c>
      <c r="D54" s="43" t="s">
        <v>12</v>
      </c>
      <c r="E54" s="44">
        <v>19.010000000000002</v>
      </c>
      <c r="F54" s="45" t="s">
        <v>45</v>
      </c>
    </row>
    <row r="55" spans="2:6" ht="15" thickBot="1" x14ac:dyDescent="0.35">
      <c r="B55" s="42" t="s">
        <v>101</v>
      </c>
      <c r="C55" s="43">
        <v>48058880718</v>
      </c>
      <c r="D55" s="43" t="s">
        <v>102</v>
      </c>
      <c r="E55" s="44">
        <v>257.60000000000002</v>
      </c>
      <c r="F55" s="45" t="s">
        <v>103</v>
      </c>
    </row>
    <row r="56" spans="2:6" ht="27" thickBot="1" x14ac:dyDescent="0.35">
      <c r="B56" s="42" t="s">
        <v>105</v>
      </c>
      <c r="C56" s="43">
        <v>48071795351</v>
      </c>
      <c r="D56" s="43" t="s">
        <v>2</v>
      </c>
      <c r="E56" s="44">
        <v>1805.93</v>
      </c>
      <c r="F56" s="45" t="s">
        <v>44</v>
      </c>
    </row>
    <row r="57" spans="2:6" ht="15.6" customHeight="1" thickBot="1" x14ac:dyDescent="0.35">
      <c r="B57" s="15" t="s">
        <v>20</v>
      </c>
      <c r="C57" s="8"/>
      <c r="D57" s="7"/>
      <c r="E57" s="14">
        <f>SUM(E14:E56)</f>
        <v>27555.859999999997</v>
      </c>
      <c r="F57" s="45"/>
    </row>
    <row r="58" spans="2:6" ht="15.6" x14ac:dyDescent="0.3">
      <c r="B58" s="16"/>
    </row>
    <row r="59" spans="2:6" x14ac:dyDescent="0.3">
      <c r="B59" s="17"/>
      <c r="E59" s="13"/>
    </row>
    <row r="60" spans="2:6" x14ac:dyDescent="0.3">
      <c r="B60" s="17"/>
    </row>
    <row r="61" spans="2:6" x14ac:dyDescent="0.3">
      <c r="B61" s="17"/>
    </row>
    <row r="62" spans="2:6" x14ac:dyDescent="0.3">
      <c r="B62" s="17"/>
    </row>
    <row r="63" spans="2:6" x14ac:dyDescent="0.3">
      <c r="B63" s="17"/>
    </row>
    <row r="64" spans="2:6" x14ac:dyDescent="0.3">
      <c r="B64" s="18" t="s">
        <v>13</v>
      </c>
    </row>
    <row r="65" spans="2:4" ht="15" thickBot="1" x14ac:dyDescent="0.35">
      <c r="B65" s="17"/>
    </row>
    <row r="66" spans="2:4" ht="16.2" thickBot="1" x14ac:dyDescent="0.35">
      <c r="B66" s="19" t="s">
        <v>10</v>
      </c>
      <c r="C66" s="11" t="s">
        <v>11</v>
      </c>
    </row>
    <row r="67" spans="2:4" ht="27" thickBot="1" x14ac:dyDescent="0.35">
      <c r="B67" s="20">
        <v>67678</v>
      </c>
      <c r="C67" s="6" t="s">
        <v>14</v>
      </c>
    </row>
    <row r="68" spans="2:4" ht="27" thickBot="1" x14ac:dyDescent="0.35">
      <c r="B68" s="20">
        <v>2500</v>
      </c>
      <c r="C68" s="6" t="s">
        <v>15</v>
      </c>
    </row>
    <row r="69" spans="2:4" ht="27" thickBot="1" x14ac:dyDescent="0.35">
      <c r="B69" s="20">
        <v>11166.89</v>
      </c>
      <c r="C69" s="6" t="s">
        <v>16</v>
      </c>
    </row>
    <row r="70" spans="2:4" ht="15" thickBot="1" x14ac:dyDescent="0.35">
      <c r="B70" s="20">
        <v>942.31</v>
      </c>
      <c r="C70" s="6" t="s">
        <v>17</v>
      </c>
    </row>
    <row r="71" spans="2:4" ht="15" thickBot="1" x14ac:dyDescent="0.35">
      <c r="B71" s="20">
        <v>895</v>
      </c>
      <c r="C71" s="6" t="s">
        <v>18</v>
      </c>
    </row>
    <row r="72" spans="2:4" ht="15" thickBot="1" x14ac:dyDescent="0.35">
      <c r="B72" s="12">
        <v>34784.1</v>
      </c>
      <c r="C72" s="6" t="s">
        <v>19</v>
      </c>
    </row>
    <row r="73" spans="2:4" ht="15" thickBot="1" x14ac:dyDescent="0.35">
      <c r="C73" s="6"/>
    </row>
    <row r="74" spans="2:4" x14ac:dyDescent="0.3">
      <c r="B74" s="46">
        <f>B70+B71+B69+B68+B67+E57+B72</f>
        <v>145522.16</v>
      </c>
      <c r="C74" s="47"/>
    </row>
    <row r="75" spans="2:4" ht="15" thickBot="1" x14ac:dyDescent="0.35">
      <c r="B75" s="48"/>
      <c r="C75" s="49"/>
    </row>
    <row r="76" spans="2:4" x14ac:dyDescent="0.3">
      <c r="D76" s="21"/>
    </row>
  </sheetData>
  <mergeCells count="6">
    <mergeCell ref="B74:C75"/>
    <mergeCell ref="F23:F24"/>
    <mergeCell ref="B23:B24"/>
    <mergeCell ref="C23:C24"/>
    <mergeCell ref="D23:D24"/>
    <mergeCell ref="E23:E24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MARAS</dc:creator>
  <cp:lastModifiedBy>GKM Knjigovodstvo</cp:lastModifiedBy>
  <cp:lastPrinted>2025-10-17T09:34:59Z</cp:lastPrinted>
  <dcterms:created xsi:type="dcterms:W3CDTF">2025-04-22T11:05:01Z</dcterms:created>
  <dcterms:modified xsi:type="dcterms:W3CDTF">2026-01-20T10:12:58Z</dcterms:modified>
</cp:coreProperties>
</file>