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KM\Desktop\"/>
    </mc:Choice>
  </mc:AlternateContent>
  <xr:revisionPtr revIDLastSave="0" documentId="13_ncr:1_{28CCCB90-8B63-45C4-A124-4FD50794DB50}" xr6:coauthVersionLast="47" xr6:coauthVersionMax="47" xr10:uidLastSave="{00000000-0000-0000-0000-000000000000}"/>
  <bookViews>
    <workbookView xWindow="-108" yWindow="-108" windowWidth="23256" windowHeight="12456" xr2:uid="{C362E247-8C02-4A10-94F1-750564DFC97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47" i="1"/>
  <c r="E33" i="1"/>
  <c r="E41" i="1"/>
  <c r="E14" i="1"/>
  <c r="E19" i="1"/>
  <c r="E40" i="1"/>
  <c r="E26" i="1"/>
  <c r="E24" i="1"/>
  <c r="E48" i="1"/>
  <c r="E16" i="1"/>
  <c r="E38" i="1"/>
  <c r="E31" i="1"/>
  <c r="E23" i="1"/>
  <c r="E49" i="1" l="1"/>
  <c r="B66" i="1" s="1"/>
</calcChain>
</file>

<file path=xl/sharedStrings.xml><?xml version="1.0" encoding="utf-8"?>
<sst xmlns="http://schemas.openxmlformats.org/spreadsheetml/2006/main" count="132" uniqueCount="91">
  <si>
    <t>GRADSKO KAZALIŠTE MLADIH</t>
  </si>
  <si>
    <t>Trg Republike 1</t>
  </si>
  <si>
    <t>SPLIT</t>
  </si>
  <si>
    <t>OIB:15177482366</t>
  </si>
  <si>
    <t>Temeljem članka 144. Zakona o proračunu,  Gradsko kazalište mladih Split objavljuje</t>
  </si>
  <si>
    <t xml:space="preserve">               </t>
  </si>
  <si>
    <t>KATEGORIJA 1 PRIMATELJA SREDSTAVA</t>
  </si>
  <si>
    <t>Naziv primatelja</t>
  </si>
  <si>
    <t>OIB</t>
  </si>
  <si>
    <t>Sjedište primatelja</t>
  </si>
  <si>
    <t>Način objave isplaćenog iznosa</t>
  </si>
  <si>
    <t>Vrsta rashoda i izdatka</t>
  </si>
  <si>
    <t>ZAGREB</t>
  </si>
  <si>
    <t>KATEGORIJA 2 PRIMATELJA SREDSTAVA</t>
  </si>
  <si>
    <t xml:space="preserve">3111 – Bruto plaća za redovan rad (neto, doprinosi i porez) </t>
  </si>
  <si>
    <t>3121 – Ostali rashodi za zaposlene (paušalni trošak prehrane)</t>
  </si>
  <si>
    <t>3132 – Doprinosi za obvezno zdravstveno osiguranje</t>
  </si>
  <si>
    <t>3211 – Službena putovanja</t>
  </si>
  <si>
    <t>3212 – Naknade za prijevoz</t>
  </si>
  <si>
    <t>32371-Autorski honorari</t>
  </si>
  <si>
    <t>UKUPNO:</t>
  </si>
  <si>
    <t>HEP-Opskrba d.o.o.</t>
  </si>
  <si>
    <t>32231- Električna energija</t>
  </si>
  <si>
    <t>VODOVOD I KANALIZACIJA</t>
  </si>
  <si>
    <t>32341- opskrba vodom</t>
  </si>
  <si>
    <t>KONTROL BIRO D.O.O.</t>
  </si>
  <si>
    <t>32322-Usluge tekućeg održavanja</t>
  </si>
  <si>
    <t>3238-Računalne usluge</t>
  </si>
  <si>
    <t>3221 – Ostali materijal za potrebe redovitog poslovanja</t>
  </si>
  <si>
    <t>IMAGE ENTER D.O.O.</t>
  </si>
  <si>
    <t>SOLIN</t>
  </si>
  <si>
    <t>32377-Usluge agencija, studentskog servisa</t>
  </si>
  <si>
    <t>GRAĐA PRODAJNI CENTRI D.O.O.</t>
  </si>
  <si>
    <t>KONZUM PLUS D.O.O</t>
  </si>
  <si>
    <t>DEKOD D.O.O</t>
  </si>
  <si>
    <t>32219 – Ostali materijal za potrebe redovitog poslovanja</t>
  </si>
  <si>
    <t> 49600228271</t>
  </si>
  <si>
    <t>32399-Ostale nespomenute usluge</t>
  </si>
  <si>
    <t>SVEUČILIŠTE U SPLITU - STUDENTSKI CENTAR</t>
  </si>
  <si>
    <t>BULIĆ LAURA</t>
  </si>
  <si>
    <t>32411-Naknada za smjestaj na službenom putu</t>
  </si>
  <si>
    <t>HP- HRVATSKA POŠTA D.D</t>
  </si>
  <si>
    <t>87311810356 .</t>
  </si>
  <si>
    <t>32313-Poštarina ( pisma, tiskanice...)</t>
  </si>
  <si>
    <t>ART ST- OBRT ZA USLUGU I TRGOVINU</t>
  </si>
  <si>
    <t>YESHUA, OBRT ZA USLUGE</t>
  </si>
  <si>
    <t>32392- Film i izrada fotografije</t>
  </si>
  <si>
    <t>INA D.D</t>
  </si>
  <si>
    <t>FURGON D.O.O</t>
  </si>
  <si>
    <t>UMAC PLUS D.O.O</t>
  </si>
  <si>
    <t>Informacija o trošenju sredstava Sijčanj 2026</t>
  </si>
  <si>
    <t>GALANTERIJA  BILONIĆ, VLL. MIRANA URSIĆ</t>
  </si>
  <si>
    <t>BOKO JASEN</t>
  </si>
  <si>
    <t>TOMMY D.O.O</t>
  </si>
  <si>
    <t>323990-Ostale nespomenute usluge</t>
  </si>
  <si>
    <t>31213- darovi</t>
  </si>
  <si>
    <t>IMBUE</t>
  </si>
  <si>
    <t>324110-Naknade troškova sl. Puta</t>
  </si>
  <si>
    <t>POSTOLAR JOZO</t>
  </si>
  <si>
    <t>OBRT "MOŽE"</t>
  </si>
  <si>
    <t>FILIPOV</t>
  </si>
  <si>
    <t>VILLA AND BOAT</t>
  </si>
  <si>
    <t>SIRANA GLIGORA</t>
  </si>
  <si>
    <r>
      <t>15932947595</t>
    </r>
    <r>
      <rPr>
        <sz val="8"/>
        <color rgb="FF474747"/>
        <rFont val="Arial"/>
        <family val="2"/>
        <charset val="238"/>
      </rPr>
      <t> </t>
    </r>
  </si>
  <si>
    <t>KOLAN</t>
  </si>
  <si>
    <t>329310- Reprezentacija</t>
  </si>
  <si>
    <t>SWING CONSULTING</t>
  </si>
  <si>
    <t>323810-Usluge ažuriranja računalnih baza</t>
  </si>
  <si>
    <t>MODNE TKANINE</t>
  </si>
  <si>
    <t>ANTIPIROS</t>
  </si>
  <si>
    <r>
      <t>70914161709</t>
    </r>
    <r>
      <rPr>
        <sz val="8"/>
        <color rgb="FF474747"/>
        <rFont val="Arial"/>
        <family val="2"/>
        <charset val="238"/>
      </rPr>
      <t> </t>
    </r>
  </si>
  <si>
    <t>323220-Usluge tekućeg održavanja aparata</t>
  </si>
  <si>
    <t>ARP D.O.O</t>
  </si>
  <si>
    <t>SARITA EVENTS</t>
  </si>
  <si>
    <t>94670982124.</t>
  </si>
  <si>
    <t>KAŠTEL SUĆURAC</t>
  </si>
  <si>
    <t>ROSIP D.O.O</t>
  </si>
  <si>
    <t>32130-Seminari, Savjetovanja i simpozij</t>
  </si>
  <si>
    <t>HRVATSKA AUTORSKA AGENCIJA CIV</t>
  </si>
  <si>
    <t>323990- Ostale nespomenute usluge</t>
  </si>
  <si>
    <t>321150-Naknade za prijevoz na službenom putu u zemlji</t>
  </si>
  <si>
    <t>AUTO MALL SPLIT</t>
  </si>
  <si>
    <t>323940-Usluge pri registraciji prijevoznihn sredstava</t>
  </si>
  <si>
    <r>
      <t>74412164591</t>
    </r>
    <r>
      <rPr>
        <sz val="10"/>
        <color rgb="FF0A0A0A"/>
        <rFont val="Arial"/>
        <family val="2"/>
        <charset val="238"/>
      </rPr>
      <t>.</t>
    </r>
  </si>
  <si>
    <t>HAGLENTER HYGIENE HRVATSKA</t>
  </si>
  <si>
    <t>JASTREBARSKO</t>
  </si>
  <si>
    <t>322160- Materijal za higijensku potrebu i njegu</t>
  </si>
  <si>
    <t>HT</t>
  </si>
  <si>
    <r>
      <t>81793146560</t>
    </r>
    <r>
      <rPr>
        <sz val="8"/>
        <color rgb="FF474747"/>
        <rFont val="Arial"/>
        <family val="2"/>
        <charset val="238"/>
      </rPr>
      <t> </t>
    </r>
  </si>
  <si>
    <t>323310-Usluge telefona</t>
  </si>
  <si>
    <t>323750-Geodetsko- katastarske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</si>
</sst>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4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238"/>
    </font>
    <font>
      <sz val="10"/>
      <color theme="1"/>
      <name val="Aptos Narrow"/>
      <family val="2"/>
      <charset val="238"/>
      <scheme val="minor"/>
    </font>
    <font>
      <sz val="8"/>
      <color rgb="FF474747"/>
      <name val="Arial"/>
      <family val="2"/>
      <charset val="238"/>
    </font>
    <font>
      <sz val="10"/>
      <color rgb="FF0A0A0A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0" fillId="0" borderId="0" xfId="0" applyNumberFormat="1"/>
    <xf numFmtId="164" fontId="4" fillId="2" borderId="4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/>
    <xf numFmtId="0" fontId="8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left" vertical="center" wrapText="1"/>
    </xf>
    <xf numFmtId="164" fontId="4" fillId="2" borderId="8" xfId="0" applyNumberFormat="1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6DB4-8E58-4340-9779-744EEAEAB5A4}">
  <sheetPr>
    <pageSetUpPr fitToPage="1"/>
  </sheetPr>
  <dimension ref="B1:F68"/>
  <sheetViews>
    <sheetView tabSelected="1" topLeftCell="A31" workbookViewId="0">
      <selection activeCell="F40" sqref="F40"/>
    </sheetView>
  </sheetViews>
  <sheetFormatPr defaultRowHeight="14.4" x14ac:dyDescent="0.3"/>
  <cols>
    <col min="2" max="2" width="34" customWidth="1"/>
    <col min="3" max="3" width="39.33203125" customWidth="1"/>
    <col min="4" max="4" width="32.33203125" customWidth="1"/>
    <col min="5" max="5" width="31.33203125" customWidth="1"/>
    <col min="6" max="6" width="32.5546875" customWidth="1"/>
  </cols>
  <sheetData>
    <row r="1" spans="2:6" ht="17.399999999999999" x14ac:dyDescent="0.3">
      <c r="B1" s="1" t="s">
        <v>0</v>
      </c>
    </row>
    <row r="2" spans="2:6" ht="15.6" x14ac:dyDescent="0.3">
      <c r="B2" s="2" t="s">
        <v>1</v>
      </c>
    </row>
    <row r="3" spans="2:6" ht="15.6" x14ac:dyDescent="0.3">
      <c r="B3" s="2" t="s">
        <v>2</v>
      </c>
    </row>
    <row r="4" spans="2:6" ht="15.6" x14ac:dyDescent="0.3">
      <c r="B4" s="2" t="s">
        <v>3</v>
      </c>
    </row>
    <row r="5" spans="2:6" ht="15.6" x14ac:dyDescent="0.3">
      <c r="B5" s="3"/>
    </row>
    <row r="6" spans="2:6" ht="15.6" x14ac:dyDescent="0.3">
      <c r="B6" s="3" t="s">
        <v>4</v>
      </c>
    </row>
    <row r="7" spans="2:6" ht="15.6" x14ac:dyDescent="0.3">
      <c r="B7" s="3" t="s">
        <v>5</v>
      </c>
    </row>
    <row r="8" spans="2:6" ht="15.6" x14ac:dyDescent="0.3">
      <c r="B8" s="4"/>
    </row>
    <row r="9" spans="2:6" ht="15.6" x14ac:dyDescent="0.3">
      <c r="B9" s="4" t="s">
        <v>50</v>
      </c>
    </row>
    <row r="10" spans="2:6" ht="15.6" x14ac:dyDescent="0.3">
      <c r="B10" s="4"/>
    </row>
    <row r="11" spans="2:6" ht="15.6" x14ac:dyDescent="0.3">
      <c r="B11" s="3"/>
    </row>
    <row r="12" spans="2:6" ht="15" thickBot="1" x14ac:dyDescent="0.35">
      <c r="B12" s="5" t="s">
        <v>6</v>
      </c>
    </row>
    <row r="13" spans="2:6" ht="16.2" thickBot="1" x14ac:dyDescent="0.35">
      <c r="B13" s="9" t="s">
        <v>7</v>
      </c>
      <c r="C13" s="10" t="s">
        <v>8</v>
      </c>
      <c r="D13" s="10" t="s">
        <v>9</v>
      </c>
      <c r="E13" s="10" t="s">
        <v>10</v>
      </c>
      <c r="F13" s="10" t="s">
        <v>11</v>
      </c>
    </row>
    <row r="14" spans="2:6" s="25" customFormat="1" ht="27" thickBot="1" x14ac:dyDescent="0.35">
      <c r="B14" s="38" t="s">
        <v>38</v>
      </c>
      <c r="C14" s="39">
        <v>25975412650</v>
      </c>
      <c r="D14" s="22" t="s">
        <v>2</v>
      </c>
      <c r="E14" s="23">
        <f>424.8+2314.62</f>
        <v>2739.42</v>
      </c>
      <c r="F14" s="24" t="s">
        <v>31</v>
      </c>
    </row>
    <row r="15" spans="2:6" ht="15" thickBot="1" x14ac:dyDescent="0.35">
      <c r="B15" s="40" t="s">
        <v>21</v>
      </c>
      <c r="C15" s="41">
        <v>63073332379</v>
      </c>
      <c r="D15" s="29" t="s">
        <v>12</v>
      </c>
      <c r="E15" s="30">
        <f>26.7+1.58</f>
        <v>28.28</v>
      </c>
      <c r="F15" s="31" t="s">
        <v>22</v>
      </c>
    </row>
    <row r="16" spans="2:6" ht="27" thickBot="1" x14ac:dyDescent="0.35">
      <c r="B16" s="42" t="s">
        <v>33</v>
      </c>
      <c r="C16" s="43">
        <v>62226620908</v>
      </c>
      <c r="D16" s="26" t="s">
        <v>12</v>
      </c>
      <c r="E16" s="27">
        <f>7.75+14.36</f>
        <v>22.11</v>
      </c>
      <c r="F16" s="28" t="s">
        <v>28</v>
      </c>
    </row>
    <row r="17" spans="2:6" ht="15" thickBot="1" x14ac:dyDescent="0.35">
      <c r="B17" s="40" t="s">
        <v>23</v>
      </c>
      <c r="C17" s="41">
        <v>56826138353</v>
      </c>
      <c r="D17" s="29" t="s">
        <v>2</v>
      </c>
      <c r="E17" s="30">
        <v>30.56</v>
      </c>
      <c r="F17" s="31" t="s">
        <v>24</v>
      </c>
    </row>
    <row r="18" spans="2:6" ht="15" thickBot="1" x14ac:dyDescent="0.35">
      <c r="B18" s="40" t="s">
        <v>25</v>
      </c>
      <c r="C18" s="41">
        <v>80916616067</v>
      </c>
      <c r="D18" s="29" t="s">
        <v>2</v>
      </c>
      <c r="E18" s="30">
        <v>41.48</v>
      </c>
      <c r="F18" s="31" t="s">
        <v>26</v>
      </c>
    </row>
    <row r="19" spans="2:6" ht="27" thickBot="1" x14ac:dyDescent="0.35">
      <c r="B19" s="44" t="s">
        <v>32</v>
      </c>
      <c r="C19" s="45">
        <v>70571833346</v>
      </c>
      <c r="D19" s="32" t="s">
        <v>30</v>
      </c>
      <c r="E19" s="33">
        <f>139.88+4.53</f>
        <v>144.41</v>
      </c>
      <c r="F19" s="34" t="s">
        <v>35</v>
      </c>
    </row>
    <row r="20" spans="2:6" ht="35.25" customHeight="1" x14ac:dyDescent="0.3">
      <c r="B20" s="56" t="s">
        <v>48</v>
      </c>
      <c r="C20" s="58">
        <v>90460957052</v>
      </c>
      <c r="D20" s="60" t="s">
        <v>2</v>
      </c>
      <c r="E20" s="62"/>
      <c r="F20" s="54" t="s">
        <v>27</v>
      </c>
    </row>
    <row r="21" spans="2:6" ht="15" thickBot="1" x14ac:dyDescent="0.35">
      <c r="B21" s="57"/>
      <c r="C21" s="59"/>
      <c r="D21" s="61"/>
      <c r="E21" s="63"/>
      <c r="F21" s="55"/>
    </row>
    <row r="22" spans="2:6" ht="27" thickBot="1" x14ac:dyDescent="0.35">
      <c r="B22" s="46" t="s">
        <v>51</v>
      </c>
      <c r="C22" s="47">
        <v>29547583031</v>
      </c>
      <c r="D22" s="22" t="s">
        <v>2</v>
      </c>
      <c r="E22" s="23">
        <v>197.75</v>
      </c>
      <c r="F22" s="6" t="s">
        <v>35</v>
      </c>
    </row>
    <row r="23" spans="2:6" ht="15" thickBot="1" x14ac:dyDescent="0.35">
      <c r="B23" s="40" t="s">
        <v>52</v>
      </c>
      <c r="C23" s="41">
        <v>53619109722</v>
      </c>
      <c r="D23" s="29" t="s">
        <v>2</v>
      </c>
      <c r="E23" s="30">
        <f>689</f>
        <v>689</v>
      </c>
      <c r="F23" s="31" t="s">
        <v>54</v>
      </c>
    </row>
    <row r="24" spans="2:6" ht="27" thickBot="1" x14ac:dyDescent="0.35">
      <c r="B24" s="48" t="s">
        <v>29</v>
      </c>
      <c r="C24" s="49">
        <v>86357741882</v>
      </c>
      <c r="D24" s="35" t="s">
        <v>2</v>
      </c>
      <c r="E24" s="36">
        <f>324.1+211.25</f>
        <v>535.35</v>
      </c>
      <c r="F24" s="37" t="s">
        <v>35</v>
      </c>
    </row>
    <row r="25" spans="2:6" ht="15" thickBot="1" x14ac:dyDescent="0.35">
      <c r="B25" s="48" t="s">
        <v>53</v>
      </c>
      <c r="C25" s="49">
        <v>278260010</v>
      </c>
      <c r="D25" s="35" t="s">
        <v>2</v>
      </c>
      <c r="E25" s="36">
        <v>2866.97</v>
      </c>
      <c r="F25" s="37" t="s">
        <v>55</v>
      </c>
    </row>
    <row r="26" spans="2:6" ht="36" customHeight="1" thickBot="1" x14ac:dyDescent="0.35">
      <c r="B26" s="48" t="s">
        <v>56</v>
      </c>
      <c r="C26" s="49">
        <v>41474298319</v>
      </c>
      <c r="D26" s="35" t="s">
        <v>2</v>
      </c>
      <c r="E26" s="36">
        <f>496.02+641.96</f>
        <v>1137.98</v>
      </c>
      <c r="F26" s="37" t="s">
        <v>57</v>
      </c>
    </row>
    <row r="27" spans="2:6" ht="27" thickBot="1" x14ac:dyDescent="0.35">
      <c r="B27" s="48" t="s">
        <v>39</v>
      </c>
      <c r="C27" s="49">
        <v>24465008533</v>
      </c>
      <c r="D27" s="35" t="s">
        <v>2</v>
      </c>
      <c r="E27" s="36">
        <v>180</v>
      </c>
      <c r="F27" s="37" t="s">
        <v>40</v>
      </c>
    </row>
    <row r="28" spans="2:6" ht="27" thickBot="1" x14ac:dyDescent="0.35">
      <c r="B28" s="48" t="s">
        <v>58</v>
      </c>
      <c r="C28" s="49">
        <v>76399157020</v>
      </c>
      <c r="D28" s="35" t="s">
        <v>2</v>
      </c>
      <c r="E28" s="36">
        <v>3040</v>
      </c>
      <c r="F28" s="37" t="s">
        <v>35</v>
      </c>
    </row>
    <row r="29" spans="2:6" ht="27" thickBot="1" x14ac:dyDescent="0.35">
      <c r="B29" s="48" t="s">
        <v>59</v>
      </c>
      <c r="C29" s="49">
        <v>1305249257</v>
      </c>
      <c r="D29" s="35" t="s">
        <v>2</v>
      </c>
      <c r="E29" s="36">
        <v>1625</v>
      </c>
      <c r="F29" s="37" t="s">
        <v>35</v>
      </c>
    </row>
    <row r="30" spans="2:6" ht="15" thickBot="1" x14ac:dyDescent="0.35">
      <c r="B30" s="48" t="s">
        <v>41</v>
      </c>
      <c r="C30" s="49" t="s">
        <v>42</v>
      </c>
      <c r="D30" s="35" t="s">
        <v>2</v>
      </c>
      <c r="E30" s="36">
        <v>14.36</v>
      </c>
      <c r="F30" s="37" t="s">
        <v>43</v>
      </c>
    </row>
    <row r="31" spans="2:6" ht="27" thickBot="1" x14ac:dyDescent="0.35">
      <c r="B31" s="48" t="s">
        <v>60</v>
      </c>
      <c r="C31" s="49">
        <v>91794157182</v>
      </c>
      <c r="D31" s="35" t="s">
        <v>2</v>
      </c>
      <c r="E31" s="36">
        <f>26+93</f>
        <v>119</v>
      </c>
      <c r="F31" s="37" t="s">
        <v>35</v>
      </c>
    </row>
    <row r="32" spans="2:6" ht="27" thickBot="1" x14ac:dyDescent="0.35">
      <c r="B32" s="48" t="s">
        <v>61</v>
      </c>
      <c r="C32" s="49">
        <v>37460136065</v>
      </c>
      <c r="D32" s="35" t="s">
        <v>2</v>
      </c>
      <c r="E32" s="36">
        <v>13.9</v>
      </c>
      <c r="F32" s="37" t="s">
        <v>35</v>
      </c>
    </row>
    <row r="33" spans="2:6" ht="27" thickBot="1" x14ac:dyDescent="0.35">
      <c r="B33" s="48" t="s">
        <v>44</v>
      </c>
      <c r="C33" s="49">
        <v>21673573542</v>
      </c>
      <c r="D33" s="35" t="s">
        <v>2</v>
      </c>
      <c r="E33" s="36">
        <f>406.25+139.5</f>
        <v>545.75</v>
      </c>
      <c r="F33" s="37" t="s">
        <v>35</v>
      </c>
    </row>
    <row r="34" spans="2:6" ht="15" thickBot="1" x14ac:dyDescent="0.35">
      <c r="B34" s="48" t="s">
        <v>45</v>
      </c>
      <c r="C34" s="49">
        <v>46062615313</v>
      </c>
      <c r="D34" s="35" t="s">
        <v>2</v>
      </c>
      <c r="E34" s="36">
        <v>2000</v>
      </c>
      <c r="F34" s="37" t="s">
        <v>46</v>
      </c>
    </row>
    <row r="35" spans="2:6" ht="15" thickBot="1" x14ac:dyDescent="0.35">
      <c r="B35" s="48" t="s">
        <v>62</v>
      </c>
      <c r="C35" s="49" t="s">
        <v>63</v>
      </c>
      <c r="D35" s="35" t="s">
        <v>64</v>
      </c>
      <c r="E35" s="36">
        <v>427.25</v>
      </c>
      <c r="F35" s="37" t="s">
        <v>65</v>
      </c>
    </row>
    <row r="36" spans="2:6" ht="15" thickBot="1" x14ac:dyDescent="0.35">
      <c r="B36" s="48" t="s">
        <v>34</v>
      </c>
      <c r="C36" s="49" t="s">
        <v>36</v>
      </c>
      <c r="D36" s="35" t="s">
        <v>12</v>
      </c>
      <c r="E36" s="36">
        <v>468.7</v>
      </c>
      <c r="F36" s="37" t="s">
        <v>37</v>
      </c>
    </row>
    <row r="37" spans="2:6" ht="27" thickBot="1" x14ac:dyDescent="0.35">
      <c r="B37" s="48" t="s">
        <v>66</v>
      </c>
      <c r="C37" s="49">
        <v>90460957052</v>
      </c>
      <c r="D37" s="35" t="s">
        <v>2</v>
      </c>
      <c r="E37" s="36">
        <v>75.680000000000007</v>
      </c>
      <c r="F37" s="37" t="s">
        <v>67</v>
      </c>
    </row>
    <row r="38" spans="2:6" ht="27" thickBot="1" x14ac:dyDescent="0.35">
      <c r="B38" s="48" t="s">
        <v>68</v>
      </c>
      <c r="C38" s="49">
        <v>43859101195</v>
      </c>
      <c r="D38" s="35" t="s">
        <v>12</v>
      </c>
      <c r="E38" s="36">
        <f>1880.01+157.03</f>
        <v>2037.04</v>
      </c>
      <c r="F38" s="37" t="s">
        <v>35</v>
      </c>
    </row>
    <row r="39" spans="2:6" ht="27" thickBot="1" x14ac:dyDescent="0.35">
      <c r="B39" s="48" t="s">
        <v>69</v>
      </c>
      <c r="C39" s="49" t="s">
        <v>70</v>
      </c>
      <c r="D39" s="35" t="s">
        <v>2</v>
      </c>
      <c r="E39" s="36">
        <v>17.809999999999999</v>
      </c>
      <c r="F39" s="37" t="s">
        <v>71</v>
      </c>
    </row>
    <row r="40" spans="2:6" ht="15" thickBot="1" x14ac:dyDescent="0.35">
      <c r="B40" s="48" t="s">
        <v>72</v>
      </c>
      <c r="C40" s="49">
        <v>11121447608</v>
      </c>
      <c r="D40" s="35" t="s">
        <v>2</v>
      </c>
      <c r="E40" s="36">
        <f>22175+33137.5</f>
        <v>55312.5</v>
      </c>
      <c r="F40" s="64" t="s">
        <v>90</v>
      </c>
    </row>
    <row r="41" spans="2:6" ht="15" thickBot="1" x14ac:dyDescent="0.35">
      <c r="B41" s="48" t="s">
        <v>73</v>
      </c>
      <c r="C41" s="49" t="s">
        <v>74</v>
      </c>
      <c r="D41" s="35" t="s">
        <v>75</v>
      </c>
      <c r="E41" s="36">
        <f>1470+1805.52</f>
        <v>3275.52</v>
      </c>
      <c r="F41" s="37" t="s">
        <v>65</v>
      </c>
    </row>
    <row r="42" spans="2:6" ht="15" thickBot="1" x14ac:dyDescent="0.35">
      <c r="B42" s="48" t="s">
        <v>76</v>
      </c>
      <c r="C42" s="49">
        <v>89811416156</v>
      </c>
      <c r="D42" s="35" t="s">
        <v>12</v>
      </c>
      <c r="E42" s="36">
        <v>327.7</v>
      </c>
      <c r="F42" s="37" t="s">
        <v>77</v>
      </c>
    </row>
    <row r="43" spans="2:6" ht="15" thickBot="1" x14ac:dyDescent="0.35">
      <c r="B43" s="48" t="s">
        <v>78</v>
      </c>
      <c r="C43" s="49">
        <v>93451064376</v>
      </c>
      <c r="D43" s="35" t="s">
        <v>12</v>
      </c>
      <c r="E43" s="36">
        <v>257.61</v>
      </c>
      <c r="F43" s="37" t="s">
        <v>79</v>
      </c>
    </row>
    <row r="44" spans="2:6" ht="27" thickBot="1" x14ac:dyDescent="0.35">
      <c r="B44" s="48" t="s">
        <v>47</v>
      </c>
      <c r="C44" s="49">
        <v>27759560625</v>
      </c>
      <c r="D44" s="35" t="s">
        <v>12</v>
      </c>
      <c r="E44" s="36">
        <v>88.24</v>
      </c>
      <c r="F44" s="37" t="s">
        <v>80</v>
      </c>
    </row>
    <row r="45" spans="2:6" ht="27" thickBot="1" x14ac:dyDescent="0.35">
      <c r="B45" s="48" t="s">
        <v>81</v>
      </c>
      <c r="C45" s="49">
        <v>81335523226</v>
      </c>
      <c r="D45" s="35" t="s">
        <v>2</v>
      </c>
      <c r="E45" s="36">
        <v>626</v>
      </c>
      <c r="F45" s="37" t="s">
        <v>82</v>
      </c>
    </row>
    <row r="46" spans="2:6" ht="27" thickBot="1" x14ac:dyDescent="0.35">
      <c r="B46" s="48" t="s">
        <v>84</v>
      </c>
      <c r="C46" s="49" t="s">
        <v>83</v>
      </c>
      <c r="D46" s="35" t="s">
        <v>85</v>
      </c>
      <c r="E46" s="36">
        <v>391.05</v>
      </c>
      <c r="F46" s="37" t="s">
        <v>86</v>
      </c>
    </row>
    <row r="47" spans="2:6" ht="15" thickBot="1" x14ac:dyDescent="0.35">
      <c r="B47" s="48" t="s">
        <v>87</v>
      </c>
      <c r="C47" s="49" t="s">
        <v>88</v>
      </c>
      <c r="D47" s="35" t="s">
        <v>12</v>
      </c>
      <c r="E47" s="36">
        <f>57.48+459.3+336.84+72.93</f>
        <v>926.55</v>
      </c>
      <c r="F47" s="37" t="s">
        <v>89</v>
      </c>
    </row>
    <row r="48" spans="2:6" ht="27" thickBot="1" x14ac:dyDescent="0.35">
      <c r="B48" s="48" t="s">
        <v>49</v>
      </c>
      <c r="C48" s="49">
        <v>48071795351</v>
      </c>
      <c r="D48" s="35" t="s">
        <v>2</v>
      </c>
      <c r="E48" s="36">
        <f>1805.93+88.56</f>
        <v>1894.49</v>
      </c>
      <c r="F48" s="37" t="s">
        <v>35</v>
      </c>
    </row>
    <row r="49" spans="2:6" ht="15.6" customHeight="1" thickBot="1" x14ac:dyDescent="0.35">
      <c r="B49" s="15" t="s">
        <v>20</v>
      </c>
      <c r="C49" s="8"/>
      <c r="D49" s="7"/>
      <c r="E49" s="14">
        <f>SUM(E14:E48)</f>
        <v>82097.460000000021</v>
      </c>
      <c r="F49" s="37"/>
    </row>
    <row r="50" spans="2:6" ht="15.6" x14ac:dyDescent="0.3">
      <c r="B50" s="16"/>
    </row>
    <row r="51" spans="2:6" x14ac:dyDescent="0.3">
      <c r="B51" s="17"/>
      <c r="E51" s="13"/>
    </row>
    <row r="52" spans="2:6" x14ac:dyDescent="0.3">
      <c r="B52" s="17"/>
    </row>
    <row r="53" spans="2:6" x14ac:dyDescent="0.3">
      <c r="B53" s="17"/>
    </row>
    <row r="54" spans="2:6" x14ac:dyDescent="0.3">
      <c r="B54" s="17"/>
    </row>
    <row r="55" spans="2:6" x14ac:dyDescent="0.3">
      <c r="B55" s="17"/>
    </row>
    <row r="56" spans="2:6" x14ac:dyDescent="0.3">
      <c r="B56" s="18" t="s">
        <v>13</v>
      </c>
    </row>
    <row r="57" spans="2:6" ht="15" thickBot="1" x14ac:dyDescent="0.35">
      <c r="B57" s="17"/>
    </row>
    <row r="58" spans="2:6" ht="16.2" thickBot="1" x14ac:dyDescent="0.35">
      <c r="B58" s="19" t="s">
        <v>10</v>
      </c>
      <c r="C58" s="11" t="s">
        <v>11</v>
      </c>
    </row>
    <row r="59" spans="2:6" ht="27" thickBot="1" x14ac:dyDescent="0.35">
      <c r="B59" s="20">
        <v>57423.16</v>
      </c>
      <c r="C59" s="6" t="s">
        <v>14</v>
      </c>
    </row>
    <row r="60" spans="2:6" ht="27" thickBot="1" x14ac:dyDescent="0.35">
      <c r="B60" s="20">
        <v>2600</v>
      </c>
      <c r="C60" s="6" t="s">
        <v>15</v>
      </c>
    </row>
    <row r="61" spans="2:6" ht="27" thickBot="1" x14ac:dyDescent="0.35">
      <c r="B61" s="20">
        <v>11166.89</v>
      </c>
      <c r="C61" s="6" t="s">
        <v>16</v>
      </c>
    </row>
    <row r="62" spans="2:6" ht="15" thickBot="1" x14ac:dyDescent="0.35">
      <c r="B62" s="20">
        <v>9474.86</v>
      </c>
      <c r="C62" s="6" t="s">
        <v>17</v>
      </c>
    </row>
    <row r="63" spans="2:6" ht="15" thickBot="1" x14ac:dyDescent="0.35">
      <c r="B63" s="20">
        <v>930</v>
      </c>
      <c r="C63" s="6" t="s">
        <v>18</v>
      </c>
    </row>
    <row r="64" spans="2:6" ht="15" thickBot="1" x14ac:dyDescent="0.35">
      <c r="B64" s="12">
        <v>16297.13</v>
      </c>
      <c r="C64" s="6" t="s">
        <v>19</v>
      </c>
    </row>
    <row r="65" spans="2:4" ht="15" thickBot="1" x14ac:dyDescent="0.35">
      <c r="C65" s="6"/>
    </row>
    <row r="66" spans="2:4" x14ac:dyDescent="0.3">
      <c r="B66" s="50">
        <f>B62+B63+B61+B60+B59+E49+B64</f>
        <v>179989.50000000003</v>
      </c>
      <c r="C66" s="51"/>
    </row>
    <row r="67" spans="2:4" ht="15" thickBot="1" x14ac:dyDescent="0.35">
      <c r="B67" s="52"/>
      <c r="C67" s="53"/>
    </row>
    <row r="68" spans="2:4" x14ac:dyDescent="0.3">
      <c r="D68" s="21"/>
    </row>
  </sheetData>
  <mergeCells count="6">
    <mergeCell ref="B66:C67"/>
    <mergeCell ref="F20:F21"/>
    <mergeCell ref="B20:B21"/>
    <mergeCell ref="C20:C21"/>
    <mergeCell ref="D20:D21"/>
    <mergeCell ref="E20:E21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 MARAS</dc:creator>
  <cp:lastModifiedBy>GKM Knjigovodstvo</cp:lastModifiedBy>
  <cp:lastPrinted>2025-10-17T09:34:59Z</cp:lastPrinted>
  <dcterms:created xsi:type="dcterms:W3CDTF">2025-04-22T11:05:01Z</dcterms:created>
  <dcterms:modified xsi:type="dcterms:W3CDTF">2026-02-17T09:16:14Z</dcterms:modified>
</cp:coreProperties>
</file>