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GKM\Desktop\"/>
    </mc:Choice>
  </mc:AlternateContent>
  <xr:revisionPtr revIDLastSave="0" documentId="8_{A811D595-80CE-4390-A256-A970AF727A6C}" xr6:coauthVersionLast="47" xr6:coauthVersionMax="47" xr10:uidLastSave="{00000000-0000-0000-0000-000000000000}"/>
  <bookViews>
    <workbookView xWindow="-108" yWindow="-108" windowWidth="23256" windowHeight="12456" xr2:uid="{C362E247-8C02-4A10-94F1-750564DFC97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5" i="1" l="1"/>
  <c r="B63" i="1"/>
  <c r="E47" i="1"/>
  <c r="E20" i="1"/>
  <c r="E25" i="1"/>
  <c r="E19" i="1"/>
  <c r="E40" i="1"/>
  <c r="E31" i="1"/>
  <c r="E28" i="1"/>
  <c r="E14" i="1"/>
  <c r="E16" i="1"/>
  <c r="E27" i="1"/>
  <c r="E45" i="1"/>
  <c r="E26" i="1"/>
  <c r="E43" i="1"/>
  <c r="E42" i="1"/>
  <c r="E46" i="1"/>
  <c r="E48" i="1" l="1"/>
</calcChain>
</file>

<file path=xl/sharedStrings.xml><?xml version="1.0" encoding="utf-8"?>
<sst xmlns="http://schemas.openxmlformats.org/spreadsheetml/2006/main" count="127" uniqueCount="86">
  <si>
    <t>GRADSKO KAZALIŠTE MLADIH</t>
  </si>
  <si>
    <t>Trg Republike 1</t>
  </si>
  <si>
    <t>SPLIT</t>
  </si>
  <si>
    <t>OIB:15177482366</t>
  </si>
  <si>
    <t>Temeljem članka 144. Zakona o proračunu,  Gradsko kazalište mladih Split objavljuje</t>
  </si>
  <si>
    <t xml:space="preserve">               </t>
  </si>
  <si>
    <t>KATEGORIJA 1 PRIMATELJA SREDSTAVA</t>
  </si>
  <si>
    <t>Naziv primatelja</t>
  </si>
  <si>
    <t>OIB</t>
  </si>
  <si>
    <t>Sjedište primatelja</t>
  </si>
  <si>
    <t>Način objave isplaćenog iznosa</t>
  </si>
  <si>
    <t>Vrsta rashoda i izdatka</t>
  </si>
  <si>
    <t>ZAGREB</t>
  </si>
  <si>
    <t>KATEGORIJA 2 PRIMATELJA SREDSTAVA</t>
  </si>
  <si>
    <t xml:space="preserve">3111 – Bruto plaća za redovan rad (neto, doprinosi i porez) </t>
  </si>
  <si>
    <t>3121 – Ostali rashodi za zaposlene (paušalni trošak prehrane)</t>
  </si>
  <si>
    <t>3132 – Doprinosi za obvezno zdravstveno osiguranje</t>
  </si>
  <si>
    <t>3211 – Službena putovanja</t>
  </si>
  <si>
    <t>3212 – Naknade za prijevoz</t>
  </si>
  <si>
    <t>32371-Autorski honorari</t>
  </si>
  <si>
    <t>UKUPNO:</t>
  </si>
  <si>
    <t>VODOVOD I KANALIZACIJA</t>
  </si>
  <si>
    <t>32341- opskrba vodom</t>
  </si>
  <si>
    <t>KONTROL BIRO D.O.O.</t>
  </si>
  <si>
    <t>IMAGE ENTER D.O.O.</t>
  </si>
  <si>
    <t>SOLIN</t>
  </si>
  <si>
    <t>32377-Usluge agencija, studentskog servisa</t>
  </si>
  <si>
    <t>GRAĐA PRODAJNI CENTRI D.O.O.</t>
  </si>
  <si>
    <t>DEKOD D.O.O</t>
  </si>
  <si>
    <t>32219 – Ostali materijal za potrebe redovitog poslovanja</t>
  </si>
  <si>
    <t> 49600228271</t>
  </si>
  <si>
    <t>32399-Ostale nespomenute usluge</t>
  </si>
  <si>
    <t>SVEUČILIŠTE U SPLITU - STUDENTSKI CENTAR</t>
  </si>
  <si>
    <t>ART ST- OBRT ZA USLUGU I TRGOVINU</t>
  </si>
  <si>
    <t>INA D.D</t>
  </si>
  <si>
    <t>323990-Ostale nespomenute usluge</t>
  </si>
  <si>
    <t>329310- Reprezentacija</t>
  </si>
  <si>
    <t>SWING CONSULTING</t>
  </si>
  <si>
    <t>323810-Usluge ažuriranja računalnih baza</t>
  </si>
  <si>
    <t>323990- Ostale nespomenute usluge</t>
  </si>
  <si>
    <t>321150-Naknade za prijevoz na službenom putu u zemlji</t>
  </si>
  <si>
    <t>32331-Elektronski mediji</t>
  </si>
  <si>
    <t>IRA COMMERCE</t>
  </si>
  <si>
    <t>DOLCE MANIA D.O.O</t>
  </si>
  <si>
    <t>OBRT ZA USLUGE PEZELJ</t>
  </si>
  <si>
    <t>ČISTOĆA D.O.O</t>
  </si>
  <si>
    <t>323420-Iznišenje i odvoz smeća</t>
  </si>
  <si>
    <t>PODSTRANA</t>
  </si>
  <si>
    <t>ELEKTRONIČKI RAČUNI D.O.O</t>
  </si>
  <si>
    <t>KONZUM PLUS D.O.O</t>
  </si>
  <si>
    <t>M OBRADA D.O.O</t>
  </si>
  <si>
    <r>
      <t>73699054684</t>
    </r>
    <r>
      <rPr>
        <sz val="10"/>
        <color rgb="FF0A0A0A"/>
        <rFont val="Arial"/>
        <family val="2"/>
        <charset val="238"/>
      </rPr>
      <t>.</t>
    </r>
  </si>
  <si>
    <t>BA-COM TRGOVINA D.O.O</t>
  </si>
  <si>
    <t>ŽRNOVNICA</t>
  </si>
  <si>
    <t>ŽIVA VODA D.O.O</t>
  </si>
  <si>
    <t>HORFAM D.O.O</t>
  </si>
  <si>
    <t>VELIKA MLAKA</t>
  </si>
  <si>
    <t>42273- Oprema</t>
  </si>
  <si>
    <t>YESHUA, OBRT ZA USLUGE, VL. IVAN GUDIĆ</t>
  </si>
  <si>
    <t>323920-Film i izrada fotografije</t>
  </si>
  <si>
    <t>IMBUE</t>
  </si>
  <si>
    <t>32411-Naknada troškova službenog puta</t>
  </si>
  <si>
    <t>FILIPOV D.O.O</t>
  </si>
  <si>
    <t>VINKOVCI</t>
  </si>
  <si>
    <t>HEP OPSKRBA D.O.O</t>
  </si>
  <si>
    <t>32231-Električna energija</t>
  </si>
  <si>
    <t>HRVATSKA POŠTA</t>
  </si>
  <si>
    <t>VELIKA GORICA</t>
  </si>
  <si>
    <t>32313-Poštarina</t>
  </si>
  <si>
    <t>SHIRTS&amp; MORE D.O.O</t>
  </si>
  <si>
    <t>JK BEAUTY STUDIO</t>
  </si>
  <si>
    <t>Informacija o trošenju sredstava Travanj 2026</t>
  </si>
  <si>
    <t>SMOKVINA D.O.O</t>
  </si>
  <si>
    <t>32115- Naknada za prijevoz na službenom putu u zemlji</t>
  </si>
  <si>
    <t>329310-Reprezentacija</t>
  </si>
  <si>
    <t>UMAC PLUS</t>
  </si>
  <si>
    <t>PINO CONSULTING</t>
  </si>
  <si>
    <t>321310-Seminari, savjetovanja i simpozij</t>
  </si>
  <si>
    <t>HRVATSKI TELEKOM</t>
  </si>
  <si>
    <t>HRT</t>
  </si>
  <si>
    <t>32311-Usluge telefona</t>
  </si>
  <si>
    <t>RICO TRADE</t>
  </si>
  <si>
    <t>HAGLEINTER HYGIENE HRVATSKA D.O.O</t>
  </si>
  <si>
    <t>JASTREBARSKO</t>
  </si>
  <si>
    <t>32216-Materijal za higijeske potrepštine</t>
  </si>
  <si>
    <t>GRADSKO KAZALIŠTE JOZA IVAKIĆ VINKOVCI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</si>
</sst>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1" x14ac:knownFonts="1"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</font>
    <font>
      <sz val="10"/>
      <color theme="1"/>
      <name val="Aptos Narrow"/>
      <family val="2"/>
      <charset val="238"/>
      <scheme val="minor"/>
    </font>
    <font>
      <sz val="10"/>
      <color rgb="FF0A0A0A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7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/>
    <xf numFmtId="164" fontId="4" fillId="2" borderId="7" xfId="0" applyNumberFormat="1" applyFont="1" applyFill="1" applyBorder="1" applyAlignment="1">
      <alignment horizontal="left" vertical="center" wrapText="1"/>
    </xf>
    <xf numFmtId="164" fontId="4" fillId="2" borderId="8" xfId="0" applyNumberFormat="1" applyFont="1" applyFill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2" fontId="8" fillId="3" borderId="4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 wrapText="1"/>
    </xf>
    <xf numFmtId="2" fontId="8" fillId="3" borderId="10" xfId="0" applyNumberFormat="1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 wrapText="1"/>
    </xf>
    <xf numFmtId="2" fontId="8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6DB4-8E58-4340-9779-744EEAEAB5A4}">
  <sheetPr>
    <pageSetUpPr fitToPage="1"/>
  </sheetPr>
  <dimension ref="B1:F67"/>
  <sheetViews>
    <sheetView tabSelected="1" workbookViewId="0">
      <selection activeCell="D59" sqref="D59"/>
    </sheetView>
  </sheetViews>
  <sheetFormatPr defaultRowHeight="14.4" x14ac:dyDescent="0.3"/>
  <cols>
    <col min="2" max="2" width="34" customWidth="1"/>
    <col min="3" max="3" width="39.33203125" customWidth="1"/>
    <col min="4" max="4" width="32.33203125" customWidth="1"/>
    <col min="5" max="5" width="31.33203125" customWidth="1"/>
    <col min="6" max="6" width="32.5546875" customWidth="1"/>
  </cols>
  <sheetData>
    <row r="1" spans="2:6" ht="17.399999999999999" x14ac:dyDescent="0.3">
      <c r="B1" s="1" t="s">
        <v>0</v>
      </c>
    </row>
    <row r="2" spans="2:6" ht="15.6" x14ac:dyDescent="0.3">
      <c r="B2" s="2" t="s">
        <v>1</v>
      </c>
    </row>
    <row r="3" spans="2:6" ht="15.6" x14ac:dyDescent="0.3">
      <c r="B3" s="2" t="s">
        <v>2</v>
      </c>
    </row>
    <row r="4" spans="2:6" ht="15.6" x14ac:dyDescent="0.3">
      <c r="B4" s="2" t="s">
        <v>3</v>
      </c>
    </row>
    <row r="5" spans="2:6" ht="15.6" x14ac:dyDescent="0.3">
      <c r="B5" s="3"/>
    </row>
    <row r="6" spans="2:6" ht="15.6" x14ac:dyDescent="0.3">
      <c r="B6" s="3" t="s">
        <v>4</v>
      </c>
    </row>
    <row r="7" spans="2:6" ht="15.6" x14ac:dyDescent="0.3">
      <c r="B7" s="3" t="s">
        <v>5</v>
      </c>
    </row>
    <row r="8" spans="2:6" ht="15.6" x14ac:dyDescent="0.3">
      <c r="B8" s="4"/>
    </row>
    <row r="9" spans="2:6" ht="15.6" x14ac:dyDescent="0.3">
      <c r="B9" s="4" t="s">
        <v>71</v>
      </c>
    </row>
    <row r="10" spans="2:6" ht="15.6" x14ac:dyDescent="0.3">
      <c r="B10" s="4"/>
    </row>
    <row r="11" spans="2:6" ht="15.6" x14ac:dyDescent="0.3">
      <c r="B11" s="3"/>
    </row>
    <row r="12" spans="2:6" ht="15" thickBot="1" x14ac:dyDescent="0.35">
      <c r="B12" s="5" t="s">
        <v>6</v>
      </c>
    </row>
    <row r="13" spans="2:6" ht="16.2" thickBot="1" x14ac:dyDescent="0.35">
      <c r="B13" s="19" t="s">
        <v>7</v>
      </c>
      <c r="C13" s="20" t="s">
        <v>8</v>
      </c>
      <c r="D13" s="20" t="s">
        <v>9</v>
      </c>
      <c r="E13" s="20" t="s">
        <v>10</v>
      </c>
      <c r="F13" s="20" t="s">
        <v>11</v>
      </c>
    </row>
    <row r="14" spans="2:6" s="21" customFormat="1" ht="27" thickBot="1" x14ac:dyDescent="0.35">
      <c r="B14" s="30" t="s">
        <v>32</v>
      </c>
      <c r="C14" s="31">
        <v>25975412650</v>
      </c>
      <c r="D14" s="31" t="s">
        <v>2</v>
      </c>
      <c r="E14" s="32">
        <f>122.72+56.64+3129.36+1670.88+84.96</f>
        <v>5064.5600000000004</v>
      </c>
      <c r="F14" s="33" t="s">
        <v>26</v>
      </c>
    </row>
    <row r="15" spans="2:6" s="21" customFormat="1" thickBot="1" x14ac:dyDescent="0.35">
      <c r="B15" s="30" t="s">
        <v>66</v>
      </c>
      <c r="C15" s="31">
        <v>87311810356</v>
      </c>
      <c r="D15" s="31" t="s">
        <v>67</v>
      </c>
      <c r="E15" s="32">
        <v>17.27</v>
      </c>
      <c r="F15" s="33" t="s">
        <v>68</v>
      </c>
    </row>
    <row r="16" spans="2:6" s="21" customFormat="1" thickBot="1" x14ac:dyDescent="0.35">
      <c r="B16" s="30" t="s">
        <v>78</v>
      </c>
      <c r="C16" s="31">
        <v>81793146560</v>
      </c>
      <c r="D16" s="31" t="s">
        <v>12</v>
      </c>
      <c r="E16" s="32">
        <f>334.65+96.1+72.91+96.73</f>
        <v>600.39</v>
      </c>
      <c r="F16" s="33" t="s">
        <v>80</v>
      </c>
    </row>
    <row r="17" spans="2:6" s="21" customFormat="1" thickBot="1" x14ac:dyDescent="0.35">
      <c r="B17" s="30" t="s">
        <v>79</v>
      </c>
      <c r="C17" s="31">
        <v>68419124305</v>
      </c>
      <c r="D17" s="31" t="s">
        <v>12</v>
      </c>
      <c r="E17" s="32">
        <v>10.62</v>
      </c>
      <c r="F17" s="33" t="s">
        <v>41</v>
      </c>
    </row>
    <row r="18" spans="2:6" ht="15" thickBot="1" x14ac:dyDescent="0.35">
      <c r="B18" s="34" t="s">
        <v>21</v>
      </c>
      <c r="C18" s="35">
        <v>56826138353</v>
      </c>
      <c r="D18" s="35" t="s">
        <v>2</v>
      </c>
      <c r="E18" s="36">
        <v>76.099999999999994</v>
      </c>
      <c r="F18" s="37" t="s">
        <v>22</v>
      </c>
    </row>
    <row r="19" spans="2:6" ht="15" thickBot="1" x14ac:dyDescent="0.35">
      <c r="B19" s="34" t="s">
        <v>64</v>
      </c>
      <c r="C19" s="35">
        <v>63073332379</v>
      </c>
      <c r="D19" s="35" t="s">
        <v>12</v>
      </c>
      <c r="E19" s="36">
        <f>622.51+641.26</f>
        <v>1263.77</v>
      </c>
      <c r="F19" s="37" t="s">
        <v>65</v>
      </c>
    </row>
    <row r="20" spans="2:6" ht="27" thickBot="1" x14ac:dyDescent="0.35">
      <c r="B20" s="38" t="s">
        <v>27</v>
      </c>
      <c r="C20" s="39">
        <v>70571833346</v>
      </c>
      <c r="D20" s="39" t="s">
        <v>25</v>
      </c>
      <c r="E20" s="40">
        <f>216.93+98.95</f>
        <v>315.88</v>
      </c>
      <c r="F20" s="41" t="s">
        <v>29</v>
      </c>
    </row>
    <row r="21" spans="2:6" ht="15" thickBot="1" x14ac:dyDescent="0.35">
      <c r="B21" s="42" t="s">
        <v>45</v>
      </c>
      <c r="C21" s="43">
        <v>16912997621</v>
      </c>
      <c r="D21" s="43" t="s">
        <v>2</v>
      </c>
      <c r="E21" s="44">
        <v>18.52</v>
      </c>
      <c r="F21" s="45" t="s">
        <v>46</v>
      </c>
    </row>
    <row r="22" spans="2:6" ht="15" thickBot="1" x14ac:dyDescent="0.35">
      <c r="B22" s="46" t="s">
        <v>70</v>
      </c>
      <c r="C22" s="43">
        <v>46860552045</v>
      </c>
      <c r="D22" s="47" t="s">
        <v>2</v>
      </c>
      <c r="E22" s="48">
        <v>200</v>
      </c>
      <c r="F22" s="49" t="s">
        <v>39</v>
      </c>
    </row>
    <row r="23" spans="2:6" ht="15" thickBot="1" x14ac:dyDescent="0.35">
      <c r="B23" s="46" t="s">
        <v>48</v>
      </c>
      <c r="C23" s="47">
        <v>42889250808</v>
      </c>
      <c r="D23" s="47" t="s">
        <v>12</v>
      </c>
      <c r="E23" s="48">
        <v>9.3000000000000007</v>
      </c>
      <c r="F23" s="41" t="s">
        <v>41</v>
      </c>
    </row>
    <row r="24" spans="2:6" ht="26.4" x14ac:dyDescent="0.3">
      <c r="B24" s="46" t="s">
        <v>85</v>
      </c>
      <c r="C24" s="47">
        <v>39887534735</v>
      </c>
      <c r="D24" s="47" t="s">
        <v>63</v>
      </c>
      <c r="E24" s="48">
        <v>2500</v>
      </c>
      <c r="F24" s="49" t="s">
        <v>39</v>
      </c>
    </row>
    <row r="25" spans="2:6" ht="27" thickBot="1" x14ac:dyDescent="0.35">
      <c r="B25" s="26" t="s">
        <v>24</v>
      </c>
      <c r="C25" s="27">
        <v>86357741882</v>
      </c>
      <c r="D25" s="27" t="s">
        <v>2</v>
      </c>
      <c r="E25" s="28">
        <f>1237.5+93.13</f>
        <v>1330.63</v>
      </c>
      <c r="F25" s="29" t="s">
        <v>29</v>
      </c>
    </row>
    <row r="26" spans="2:6" ht="27" thickBot="1" x14ac:dyDescent="0.35">
      <c r="B26" s="26" t="s">
        <v>58</v>
      </c>
      <c r="C26" s="27">
        <v>46062615313</v>
      </c>
      <c r="D26" s="27" t="s">
        <v>2</v>
      </c>
      <c r="E26" s="28">
        <f>3000+1000</f>
        <v>4000</v>
      </c>
      <c r="F26" s="29" t="s">
        <v>59</v>
      </c>
    </row>
    <row r="27" spans="2:6" ht="27" thickBot="1" x14ac:dyDescent="0.35">
      <c r="B27" s="26" t="s">
        <v>33</v>
      </c>
      <c r="C27" s="27">
        <v>21673573542</v>
      </c>
      <c r="D27" s="27" t="s">
        <v>2</v>
      </c>
      <c r="E27" s="28">
        <f>1800+783.9+155.25+599.63</f>
        <v>3338.78</v>
      </c>
      <c r="F27" s="29" t="s">
        <v>29</v>
      </c>
    </row>
    <row r="28" spans="2:6" ht="15" thickBot="1" x14ac:dyDescent="0.35">
      <c r="B28" s="26" t="s">
        <v>28</v>
      </c>
      <c r="C28" s="27" t="s">
        <v>30</v>
      </c>
      <c r="D28" s="27" t="s">
        <v>12</v>
      </c>
      <c r="E28" s="28">
        <f>778.75+114.36+617.71</f>
        <v>1510.8200000000002</v>
      </c>
      <c r="F28" s="29" t="s">
        <v>31</v>
      </c>
    </row>
    <row r="29" spans="2:6" ht="27" thickBot="1" x14ac:dyDescent="0.35">
      <c r="B29" s="26" t="s">
        <v>37</v>
      </c>
      <c r="C29" s="27">
        <v>90460957052</v>
      </c>
      <c r="D29" s="27" t="s">
        <v>2</v>
      </c>
      <c r="E29" s="28">
        <v>75.680000000000007</v>
      </c>
      <c r="F29" s="29" t="s">
        <v>38</v>
      </c>
    </row>
    <row r="30" spans="2:6" ht="27" thickBot="1" x14ac:dyDescent="0.35">
      <c r="B30" s="26" t="s">
        <v>82</v>
      </c>
      <c r="C30" s="27">
        <v>74412164591</v>
      </c>
      <c r="D30" s="27" t="s">
        <v>83</v>
      </c>
      <c r="E30" s="28">
        <v>573.85</v>
      </c>
      <c r="F30" s="29" t="s">
        <v>84</v>
      </c>
    </row>
    <row r="31" spans="2:6" ht="15" thickBot="1" x14ac:dyDescent="0.35">
      <c r="B31" s="26" t="s">
        <v>55</v>
      </c>
      <c r="C31" s="27">
        <v>70024126117</v>
      </c>
      <c r="D31" s="27" t="s">
        <v>56</v>
      </c>
      <c r="E31" s="28">
        <f>1695.85+731.25+143.75</f>
        <v>2570.85</v>
      </c>
      <c r="F31" s="29" t="s">
        <v>57</v>
      </c>
    </row>
    <row r="32" spans="2:6" ht="27" thickBot="1" x14ac:dyDescent="0.35">
      <c r="B32" s="26" t="s">
        <v>76</v>
      </c>
      <c r="C32" s="27">
        <v>2156897147</v>
      </c>
      <c r="D32" s="27" t="s">
        <v>12</v>
      </c>
      <c r="E32" s="28">
        <v>100</v>
      </c>
      <c r="F32" s="29" t="s">
        <v>77</v>
      </c>
    </row>
    <row r="33" spans="2:6" ht="15" thickBot="1" x14ac:dyDescent="0.35">
      <c r="B33" s="26" t="s">
        <v>50</v>
      </c>
      <c r="C33" s="27" t="s">
        <v>51</v>
      </c>
      <c r="D33" s="27" t="s">
        <v>12</v>
      </c>
      <c r="E33" s="28">
        <v>37.5</v>
      </c>
      <c r="F33" s="29" t="s">
        <v>41</v>
      </c>
    </row>
    <row r="34" spans="2:6" ht="15" thickBot="1" x14ac:dyDescent="0.35">
      <c r="B34" s="26" t="s">
        <v>60</v>
      </c>
      <c r="C34" s="27">
        <v>41474298319</v>
      </c>
      <c r="D34" s="27" t="s">
        <v>2</v>
      </c>
      <c r="E34" s="28">
        <v>291.8</v>
      </c>
      <c r="F34" s="29" t="s">
        <v>61</v>
      </c>
    </row>
    <row r="35" spans="2:6" ht="27" thickBot="1" x14ac:dyDescent="0.35">
      <c r="B35" s="26" t="s">
        <v>62</v>
      </c>
      <c r="C35" s="27">
        <v>91794157182</v>
      </c>
      <c r="D35" s="27" t="s">
        <v>2</v>
      </c>
      <c r="E35" s="28">
        <v>181.5</v>
      </c>
      <c r="F35" s="29" t="s">
        <v>29</v>
      </c>
    </row>
    <row r="36" spans="2:6" ht="27" thickBot="1" x14ac:dyDescent="0.35">
      <c r="B36" s="26" t="s">
        <v>69</v>
      </c>
      <c r="C36" s="27">
        <v>47335605918</v>
      </c>
      <c r="D36" s="27" t="s">
        <v>47</v>
      </c>
      <c r="E36" s="28">
        <v>307.5</v>
      </c>
      <c r="F36" s="29" t="s">
        <v>29</v>
      </c>
    </row>
    <row r="37" spans="2:6" ht="15" thickBot="1" x14ac:dyDescent="0.35">
      <c r="B37" s="26" t="s">
        <v>54</v>
      </c>
      <c r="C37" s="27">
        <v>86255713939</v>
      </c>
      <c r="D37" s="27" t="s">
        <v>12</v>
      </c>
      <c r="E37" s="28">
        <v>172.16</v>
      </c>
      <c r="F37" s="46" t="s">
        <v>39</v>
      </c>
    </row>
    <row r="38" spans="2:6" ht="15" thickBot="1" x14ac:dyDescent="0.35">
      <c r="B38" s="26" t="s">
        <v>52</v>
      </c>
      <c r="C38" s="27">
        <v>15270184486</v>
      </c>
      <c r="D38" s="27" t="s">
        <v>53</v>
      </c>
      <c r="E38" s="28">
        <v>424.16</v>
      </c>
      <c r="F38" s="50" t="s">
        <v>36</v>
      </c>
    </row>
    <row r="39" spans="2:6" ht="27" thickBot="1" x14ac:dyDescent="0.35">
      <c r="B39" s="26" t="s">
        <v>34</v>
      </c>
      <c r="C39" s="27">
        <v>27759560625</v>
      </c>
      <c r="D39" s="27" t="s">
        <v>12</v>
      </c>
      <c r="E39" s="28">
        <v>301.24</v>
      </c>
      <c r="F39" s="29" t="s">
        <v>40</v>
      </c>
    </row>
    <row r="40" spans="2:6" ht="27" thickBot="1" x14ac:dyDescent="0.35">
      <c r="B40" s="26" t="s">
        <v>49</v>
      </c>
      <c r="C40" s="27">
        <v>62226620908</v>
      </c>
      <c r="D40" s="27" t="s">
        <v>12</v>
      </c>
      <c r="E40" s="28">
        <f>11.01+5.79+10.37</f>
        <v>27.17</v>
      </c>
      <c r="F40" s="29" t="s">
        <v>29</v>
      </c>
    </row>
    <row r="41" spans="2:6" ht="27" thickBot="1" x14ac:dyDescent="0.35">
      <c r="B41" s="26" t="s">
        <v>81</v>
      </c>
      <c r="C41" s="27">
        <v>89267095721</v>
      </c>
      <c r="D41" s="27" t="s">
        <v>2</v>
      </c>
      <c r="E41" s="28">
        <v>383.59</v>
      </c>
      <c r="F41" s="29" t="s">
        <v>29</v>
      </c>
    </row>
    <row r="42" spans="2:6" ht="15" thickBot="1" x14ac:dyDescent="0.35">
      <c r="B42" s="26" t="s">
        <v>44</v>
      </c>
      <c r="C42" s="27">
        <v>26158063607</v>
      </c>
      <c r="D42" s="27" t="s">
        <v>2</v>
      </c>
      <c r="E42" s="28">
        <f>85</f>
        <v>85</v>
      </c>
      <c r="F42" s="29" t="s">
        <v>35</v>
      </c>
    </row>
    <row r="43" spans="2:6" ht="15" thickBot="1" x14ac:dyDescent="0.35">
      <c r="B43" s="26" t="s">
        <v>42</v>
      </c>
      <c r="C43" s="27">
        <v>4881568165</v>
      </c>
      <c r="D43" s="27" t="s">
        <v>2</v>
      </c>
      <c r="E43" s="28">
        <f>179.07</f>
        <v>179.07</v>
      </c>
      <c r="F43" s="29" t="s">
        <v>74</v>
      </c>
    </row>
    <row r="44" spans="2:6" ht="15" thickBot="1" x14ac:dyDescent="0.35">
      <c r="B44" s="26" t="s">
        <v>43</v>
      </c>
      <c r="C44" s="27">
        <v>62383619739</v>
      </c>
      <c r="D44" s="27" t="s">
        <v>2</v>
      </c>
      <c r="E44" s="28">
        <v>103</v>
      </c>
      <c r="F44" s="29" t="s">
        <v>74</v>
      </c>
    </row>
    <row r="45" spans="2:6" ht="27" thickBot="1" x14ac:dyDescent="0.35">
      <c r="B45" s="26" t="s">
        <v>75</v>
      </c>
      <c r="C45" s="27">
        <v>48071795351</v>
      </c>
      <c r="D45" s="27" t="s">
        <v>2</v>
      </c>
      <c r="E45" s="28">
        <f>755.98</f>
        <v>755.98</v>
      </c>
      <c r="F45" s="29" t="s">
        <v>29</v>
      </c>
    </row>
    <row r="46" spans="2:6" ht="27" thickBot="1" x14ac:dyDescent="0.35">
      <c r="B46" s="26" t="s">
        <v>72</v>
      </c>
      <c r="C46" s="27">
        <v>30184120267</v>
      </c>
      <c r="D46" s="27" t="s">
        <v>2</v>
      </c>
      <c r="E46" s="28">
        <f>3840+1938</f>
        <v>5778</v>
      </c>
      <c r="F46" s="29" t="s">
        <v>73</v>
      </c>
    </row>
    <row r="47" spans="2:6" ht="15" thickBot="1" x14ac:dyDescent="0.35">
      <c r="B47" s="26" t="s">
        <v>23</v>
      </c>
      <c r="C47" s="27">
        <v>80916616067</v>
      </c>
      <c r="D47" s="27" t="s">
        <v>12</v>
      </c>
      <c r="E47" s="28">
        <f>125+41.48+362.5+100</f>
        <v>628.98</v>
      </c>
      <c r="F47" s="29" t="s">
        <v>39</v>
      </c>
    </row>
    <row r="48" spans="2:6" ht="15.6" customHeight="1" thickBot="1" x14ac:dyDescent="0.35">
      <c r="B48" s="12" t="s">
        <v>20</v>
      </c>
      <c r="C48" s="8"/>
      <c r="D48" s="7"/>
      <c r="E48" s="11">
        <f>SUM(E14:E47)</f>
        <v>33233.67</v>
      </c>
      <c r="F48" s="18"/>
    </row>
    <row r="55" spans="2:3" x14ac:dyDescent="0.3">
      <c r="B55" s="14" t="s">
        <v>13</v>
      </c>
    </row>
    <row r="56" spans="2:3" ht="15" thickBot="1" x14ac:dyDescent="0.35">
      <c r="B56" s="13"/>
    </row>
    <row r="57" spans="2:3" ht="16.2" thickBot="1" x14ac:dyDescent="0.35">
      <c r="B57" s="15" t="s">
        <v>10</v>
      </c>
      <c r="C57" s="9" t="s">
        <v>11</v>
      </c>
    </row>
    <row r="58" spans="2:3" ht="27" thickBot="1" x14ac:dyDescent="0.35">
      <c r="B58" s="16">
        <v>59501.27</v>
      </c>
      <c r="C58" s="6" t="s">
        <v>14</v>
      </c>
    </row>
    <row r="59" spans="2:3" ht="27" thickBot="1" x14ac:dyDescent="0.35">
      <c r="B59" s="16">
        <v>2500</v>
      </c>
      <c r="C59" s="6" t="s">
        <v>15</v>
      </c>
    </row>
    <row r="60" spans="2:3" ht="27" thickBot="1" x14ac:dyDescent="0.35">
      <c r="B60" s="16">
        <v>9817.7199999999993</v>
      </c>
      <c r="C60" s="6" t="s">
        <v>16</v>
      </c>
    </row>
    <row r="61" spans="2:3" ht="15" thickBot="1" x14ac:dyDescent="0.35">
      <c r="B61" s="16">
        <v>2016.5</v>
      </c>
      <c r="C61" s="6" t="s">
        <v>17</v>
      </c>
    </row>
    <row r="62" spans="2:3" ht="15" thickBot="1" x14ac:dyDescent="0.35">
      <c r="B62" s="16">
        <v>885</v>
      </c>
      <c r="C62" s="6" t="s">
        <v>18</v>
      </c>
    </row>
    <row r="63" spans="2:3" ht="15" thickBot="1" x14ac:dyDescent="0.35">
      <c r="B63" s="10">
        <f>50240.02+636.93</f>
        <v>50876.95</v>
      </c>
      <c r="C63" s="6" t="s">
        <v>19</v>
      </c>
    </row>
    <row r="64" spans="2:3" ht="15" thickBot="1" x14ac:dyDescent="0.35">
      <c r="C64" s="6"/>
    </row>
    <row r="65" spans="2:4" x14ac:dyDescent="0.3">
      <c r="B65" s="22">
        <f>B61+B62+B60+B59+B58+E48+B63</f>
        <v>158831.10999999999</v>
      </c>
      <c r="C65" s="23"/>
    </row>
    <row r="66" spans="2:4" ht="15" thickBot="1" x14ac:dyDescent="0.35">
      <c r="B66" s="24"/>
      <c r="C66" s="25"/>
    </row>
    <row r="67" spans="2:4" x14ac:dyDescent="0.3">
      <c r="D67" s="17"/>
    </row>
  </sheetData>
  <mergeCells count="1">
    <mergeCell ref="B65:C66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 MARAS</dc:creator>
  <cp:lastModifiedBy>GKM Knjigovodstvo</cp:lastModifiedBy>
  <cp:lastPrinted>2025-10-17T09:34:59Z</cp:lastPrinted>
  <dcterms:created xsi:type="dcterms:W3CDTF">2025-04-22T11:05:01Z</dcterms:created>
  <dcterms:modified xsi:type="dcterms:W3CDTF">2026-05-20T10:13:46Z</dcterms:modified>
</cp:coreProperties>
</file>