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KM\Desktop\"/>
    </mc:Choice>
  </mc:AlternateContent>
  <xr:revisionPtr revIDLastSave="0" documentId="13_ncr:1_{D859771F-9866-4F03-A22F-FF9FCBD514C1}" xr6:coauthVersionLast="47" xr6:coauthVersionMax="47" xr10:uidLastSave="{00000000-0000-0000-0000-000000000000}"/>
  <bookViews>
    <workbookView xWindow="-108" yWindow="-108" windowWidth="23256" windowHeight="12456" xr2:uid="{C362E247-8C02-4A10-94F1-750564DFC97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" i="1" l="1"/>
  <c r="E43" i="1"/>
  <c r="B56" i="1"/>
  <c r="E26" i="1"/>
  <c r="E19" i="1"/>
  <c r="E38" i="1"/>
  <c r="E36" i="1"/>
  <c r="E33" i="1"/>
  <c r="E40" i="1"/>
  <c r="E14" i="1"/>
  <c r="E20" i="1"/>
  <c r="E18" i="1"/>
  <c r="E24" i="1"/>
  <c r="E17" i="1"/>
  <c r="E32" i="1"/>
  <c r="E37" i="1"/>
</calcChain>
</file>

<file path=xl/sharedStrings.xml><?xml version="1.0" encoding="utf-8"?>
<sst xmlns="http://schemas.openxmlformats.org/spreadsheetml/2006/main" count="112" uniqueCount="75">
  <si>
    <t>GRADSKO KAZALIŠTE MLADIH</t>
  </si>
  <si>
    <t>Trg Republike 1</t>
  </si>
  <si>
    <t>SPLIT</t>
  </si>
  <si>
    <t>OIB:15177482366</t>
  </si>
  <si>
    <t>Temeljem članka 144. Zakona o proračunu,  Gradsko kazalište mladih Split objavljuje</t>
  </si>
  <si>
    <t xml:space="preserve">               </t>
  </si>
  <si>
    <t>KATEGORIJA 1 PRIMATELJA SREDSTAVA</t>
  </si>
  <si>
    <t>Naziv primatelja</t>
  </si>
  <si>
    <t>OIB</t>
  </si>
  <si>
    <t>Sjedište primatelja</t>
  </si>
  <si>
    <t>Način objave isplaćenog iznosa</t>
  </si>
  <si>
    <t>Vrsta rashoda i izdatka</t>
  </si>
  <si>
    <t>ZAGREB</t>
  </si>
  <si>
    <t>KATEGORIJA 2 PRIMATELJA SREDSTAVA</t>
  </si>
  <si>
    <t xml:space="preserve">3111 – Bruto plaća za redovan rad (neto, doprinosi i porez) </t>
  </si>
  <si>
    <t>3121 – Ostali rashodi za zaposlene (paušalni trošak prehrane)</t>
  </si>
  <si>
    <t>3132 – Doprinosi za obvezno zdravstveno osiguranje</t>
  </si>
  <si>
    <t>3211 – Službena putovanja</t>
  </si>
  <si>
    <t>3212 – Naknade za prijevoz</t>
  </si>
  <si>
    <t>32371-Autorski honorari</t>
  </si>
  <si>
    <t>UKUPNO:</t>
  </si>
  <si>
    <t>VODOVOD I KANALIZACIJA</t>
  </si>
  <si>
    <t>32341- opskrba vodom</t>
  </si>
  <si>
    <t>KONTROL BIRO D.O.O.</t>
  </si>
  <si>
    <t>SOLIN</t>
  </si>
  <si>
    <t>32377-Usluge agencija, studentskog servisa</t>
  </si>
  <si>
    <t>32219 – Ostali materijal za potrebe redovitog poslovanja</t>
  </si>
  <si>
    <t>32399-Ostale nespomenute usluge</t>
  </si>
  <si>
    <t>SVEUČILIŠTE U SPLITU - STUDENTSKI CENTAR</t>
  </si>
  <si>
    <t>ART ST- OBRT ZA USLUGU I TRGOVINU</t>
  </si>
  <si>
    <t>SWING CONSULTING</t>
  </si>
  <si>
    <t>323810-Usluge ažuriranja računalnih baza</t>
  </si>
  <si>
    <t>323990- Ostale nespomenute usluge</t>
  </si>
  <si>
    <t>321150-Naknade za prijevoz na službenom putu u zemlji</t>
  </si>
  <si>
    <t>32331-Elektronski mediji</t>
  </si>
  <si>
    <t>ČISTOĆA D.O.O</t>
  </si>
  <si>
    <t>323420-Iznišenje i odvoz smeća</t>
  </si>
  <si>
    <t>ELEKTRONIČKI RAČUNI D.O.O</t>
  </si>
  <si>
    <t>KONZUM PLUS D.O.O</t>
  </si>
  <si>
    <t>M OBRADA D.O.O</t>
  </si>
  <si>
    <r>
      <t>73699054684</t>
    </r>
    <r>
      <rPr>
        <sz val="10"/>
        <color rgb="FF0A0A0A"/>
        <rFont val="Arial"/>
        <family val="2"/>
        <charset val="238"/>
      </rPr>
      <t>.</t>
    </r>
  </si>
  <si>
    <t>HEP OPSKRBA D.O.O</t>
  </si>
  <si>
    <t>32231-Električna energija</t>
  </si>
  <si>
    <t>HRVATSKA POŠTA</t>
  </si>
  <si>
    <t>VELIKA GORICA</t>
  </si>
  <si>
    <t>32313-Poštarina</t>
  </si>
  <si>
    <t>JK BEAUTY STUDIO</t>
  </si>
  <si>
    <t>HRVATSKI TELEKOM</t>
  </si>
  <si>
    <t>32311-Usluge telefona</t>
  </si>
  <si>
    <t>PBZ CARD D.O.O</t>
  </si>
  <si>
    <t>32131- Seminari, savjetovanja i simpozij</t>
  </si>
  <si>
    <t>STUDIO ANGIE</t>
  </si>
  <si>
    <r>
      <t>19375855528</t>
    </r>
    <r>
      <rPr>
        <sz val="8"/>
        <color rgb="FF474747"/>
        <rFont val="Arial"/>
        <family val="2"/>
        <charset val="238"/>
      </rPr>
      <t> </t>
    </r>
  </si>
  <si>
    <t>KAŠTEL NOVI</t>
  </si>
  <si>
    <t>Informacija o trošenju sredstava Srpanj 2026</t>
  </si>
  <si>
    <t>OBRT ZA USLUGE "PEZELJ"</t>
  </si>
  <si>
    <t>PRIVATNA SREDNJA ŠKOLA MARKO ANTUN DE DOMINIS</t>
  </si>
  <si>
    <t>UMJETNIČKA ORGANIZACIJA 4KONEKT</t>
  </si>
  <si>
    <t>HVAR</t>
  </si>
  <si>
    <t>HAGLEINTER HYGIENE HRVATSKA D.O.O</t>
  </si>
  <si>
    <t>JASTREBARSKO</t>
  </si>
  <si>
    <t>32216- Materijal za higijenu</t>
  </si>
  <si>
    <t>GORAN I ZORAN D.O.O</t>
  </si>
  <si>
    <t>PINO KONZALTING D.O.O</t>
  </si>
  <si>
    <t>BULIĆ LAURA</t>
  </si>
  <si>
    <t>32411- Naknade troška službenog puta</t>
  </si>
  <si>
    <t>KAZALIŠTE VIROVITICA</t>
  </si>
  <si>
    <t>VIROVITICA</t>
  </si>
  <si>
    <t>HRVATSKA RADIOTELEVIZIJA</t>
  </si>
  <si>
    <t>SMOKVINA D.O.O</t>
  </si>
  <si>
    <t>RICO TRADE D.O.O</t>
  </si>
  <si>
    <t>FURGON D.O.O</t>
  </si>
  <si>
    <t>STOBREČ</t>
  </si>
  <si>
    <t>HRVATSKI CENTAR ASSITEJ</t>
  </si>
  <si>
    <t>32941- Tuzemne članarine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</si>
</sst>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</font>
    <font>
      <sz val="10"/>
      <color theme="1"/>
      <name val="Aptos Narrow"/>
      <family val="2"/>
      <charset val="238"/>
      <scheme val="minor"/>
    </font>
    <font>
      <sz val="10"/>
      <color rgb="FF0A0A0A"/>
      <name val="Arial"/>
      <family val="2"/>
      <charset val="238"/>
    </font>
    <font>
      <sz val="8"/>
      <color rgb="FF47474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2" fontId="5" fillId="0" borderId="3" xfId="0" applyNumberFormat="1" applyFont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7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2" fontId="8" fillId="3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vertical="center" wrapText="1"/>
    </xf>
    <xf numFmtId="0" fontId="9" fillId="3" borderId="0" xfId="0" applyFont="1" applyFill="1"/>
    <xf numFmtId="0" fontId="0" fillId="3" borderId="0" xfId="0" applyFill="1"/>
    <xf numFmtId="164" fontId="4" fillId="2" borderId="6" xfId="0" applyNumberFormat="1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6DB4-8E58-4340-9779-744EEAEAB5A4}">
  <sheetPr>
    <pageSetUpPr fitToPage="1"/>
  </sheetPr>
  <dimension ref="B1:F62"/>
  <sheetViews>
    <sheetView tabSelected="1" topLeftCell="A46" workbookViewId="0">
      <selection activeCell="D59" sqref="D59"/>
    </sheetView>
  </sheetViews>
  <sheetFormatPr defaultRowHeight="14.4" x14ac:dyDescent="0.3"/>
  <cols>
    <col min="2" max="2" width="34" customWidth="1"/>
    <col min="3" max="3" width="39.33203125" customWidth="1"/>
    <col min="4" max="4" width="32.33203125" customWidth="1"/>
    <col min="5" max="5" width="31.33203125" customWidth="1"/>
    <col min="6" max="6" width="32.5546875" customWidth="1"/>
  </cols>
  <sheetData>
    <row r="1" spans="2:6" ht="17.399999999999999" x14ac:dyDescent="0.3">
      <c r="B1" s="1" t="s">
        <v>0</v>
      </c>
    </row>
    <row r="2" spans="2:6" ht="15.6" x14ac:dyDescent="0.3">
      <c r="B2" s="2" t="s">
        <v>1</v>
      </c>
    </row>
    <row r="3" spans="2:6" ht="15.6" x14ac:dyDescent="0.3">
      <c r="B3" s="2" t="s">
        <v>2</v>
      </c>
    </row>
    <row r="4" spans="2:6" ht="15.6" x14ac:dyDescent="0.3">
      <c r="B4" s="2" t="s">
        <v>3</v>
      </c>
    </row>
    <row r="5" spans="2:6" ht="15.6" x14ac:dyDescent="0.3">
      <c r="B5" s="3"/>
    </row>
    <row r="6" spans="2:6" ht="15.6" x14ac:dyDescent="0.3">
      <c r="B6" s="3" t="s">
        <v>4</v>
      </c>
    </row>
    <row r="7" spans="2:6" ht="15.6" x14ac:dyDescent="0.3">
      <c r="B7" s="3" t="s">
        <v>5</v>
      </c>
    </row>
    <row r="8" spans="2:6" ht="15.6" x14ac:dyDescent="0.3">
      <c r="B8" s="4"/>
    </row>
    <row r="9" spans="2:6" ht="15.6" x14ac:dyDescent="0.3">
      <c r="B9" s="4" t="s">
        <v>54</v>
      </c>
    </row>
    <row r="10" spans="2:6" ht="15.6" x14ac:dyDescent="0.3">
      <c r="B10" s="4"/>
    </row>
    <row r="11" spans="2:6" ht="15.6" x14ac:dyDescent="0.3">
      <c r="B11" s="3"/>
    </row>
    <row r="12" spans="2:6" ht="15" thickBot="1" x14ac:dyDescent="0.35">
      <c r="B12" s="5" t="s">
        <v>6</v>
      </c>
    </row>
    <row r="13" spans="2:6" ht="16.2" thickBot="1" x14ac:dyDescent="0.35">
      <c r="B13" s="19" t="s">
        <v>7</v>
      </c>
      <c r="C13" s="20" t="s">
        <v>8</v>
      </c>
      <c r="D13" s="20" t="s">
        <v>9</v>
      </c>
      <c r="E13" s="20" t="s">
        <v>10</v>
      </c>
      <c r="F13" s="20" t="s">
        <v>11</v>
      </c>
    </row>
    <row r="14" spans="2:6" s="33" customFormat="1" ht="27" thickBot="1" x14ac:dyDescent="0.35">
      <c r="B14" s="25" t="s">
        <v>28</v>
      </c>
      <c r="C14" s="26">
        <v>25975412650</v>
      </c>
      <c r="D14" s="26" t="s">
        <v>2</v>
      </c>
      <c r="E14" s="27">
        <f>297.36+538.08+538.08+2883.92+66.08+424.8</f>
        <v>4748.3200000000006</v>
      </c>
      <c r="F14" s="28" t="s">
        <v>25</v>
      </c>
    </row>
    <row r="15" spans="2:6" s="33" customFormat="1" thickBot="1" x14ac:dyDescent="0.35">
      <c r="B15" s="25" t="s">
        <v>62</v>
      </c>
      <c r="C15" s="26">
        <v>45716968513</v>
      </c>
      <c r="D15" s="26" t="s">
        <v>24</v>
      </c>
      <c r="E15" s="27">
        <v>125</v>
      </c>
      <c r="F15" s="28" t="s">
        <v>32</v>
      </c>
    </row>
    <row r="16" spans="2:6" s="33" customFormat="1" thickBot="1" x14ac:dyDescent="0.35">
      <c r="B16" s="25" t="s">
        <v>63</v>
      </c>
      <c r="C16" s="26">
        <v>2156897147</v>
      </c>
      <c r="D16" s="26" t="s">
        <v>12</v>
      </c>
      <c r="E16" s="27">
        <v>450</v>
      </c>
      <c r="F16" s="28" t="s">
        <v>50</v>
      </c>
    </row>
    <row r="17" spans="2:6" s="33" customFormat="1" thickBot="1" x14ac:dyDescent="0.35">
      <c r="B17" s="25" t="s">
        <v>43</v>
      </c>
      <c r="C17" s="26">
        <v>87311810356</v>
      </c>
      <c r="D17" s="26" t="s">
        <v>44</v>
      </c>
      <c r="E17" s="27">
        <f>10.86</f>
        <v>10.86</v>
      </c>
      <c r="F17" s="28" t="s">
        <v>45</v>
      </c>
    </row>
    <row r="18" spans="2:6" s="33" customFormat="1" thickBot="1" x14ac:dyDescent="0.35">
      <c r="B18" s="25" t="s">
        <v>47</v>
      </c>
      <c r="C18" s="26">
        <v>81793146560</v>
      </c>
      <c r="D18" s="26" t="s">
        <v>12</v>
      </c>
      <c r="E18" s="27">
        <f>326.6+74.11+96.09</f>
        <v>496.80000000000007</v>
      </c>
      <c r="F18" s="28" t="s">
        <v>48</v>
      </c>
    </row>
    <row r="19" spans="2:6" s="34" customFormat="1" ht="15" thickBot="1" x14ac:dyDescent="0.35">
      <c r="B19" s="29" t="s">
        <v>21</v>
      </c>
      <c r="C19" s="30">
        <v>56826138353</v>
      </c>
      <c r="D19" s="30" t="s">
        <v>2</v>
      </c>
      <c r="E19" s="31">
        <f>65.13+51.69+62.69</f>
        <v>179.51</v>
      </c>
      <c r="F19" s="32" t="s">
        <v>22</v>
      </c>
    </row>
    <row r="20" spans="2:6" s="34" customFormat="1" ht="15" thickBot="1" x14ac:dyDescent="0.35">
      <c r="B20" s="25" t="s">
        <v>41</v>
      </c>
      <c r="C20" s="26">
        <v>63073332379</v>
      </c>
      <c r="D20" s="26" t="s">
        <v>12</v>
      </c>
      <c r="E20" s="27">
        <f>640.23+65.61+419.9</f>
        <v>1125.74</v>
      </c>
      <c r="F20" s="28" t="s">
        <v>42</v>
      </c>
    </row>
    <row r="21" spans="2:6" s="34" customFormat="1" ht="27" thickBot="1" x14ac:dyDescent="0.35">
      <c r="B21" s="25" t="s">
        <v>56</v>
      </c>
      <c r="C21" s="26">
        <v>40788220736</v>
      </c>
      <c r="D21" s="26" t="s">
        <v>2</v>
      </c>
      <c r="E21" s="27">
        <v>54.96</v>
      </c>
      <c r="F21" s="28" t="s">
        <v>25</v>
      </c>
    </row>
    <row r="22" spans="2:6" s="34" customFormat="1" ht="27" thickBot="1" x14ac:dyDescent="0.35">
      <c r="B22" s="25" t="s">
        <v>57</v>
      </c>
      <c r="C22" s="26">
        <v>21290038301</v>
      </c>
      <c r="D22" s="26" t="s">
        <v>58</v>
      </c>
      <c r="E22" s="27">
        <v>144.69999999999999</v>
      </c>
      <c r="F22" s="28" t="s">
        <v>32</v>
      </c>
    </row>
    <row r="23" spans="2:6" s="34" customFormat="1" ht="27" thickBot="1" x14ac:dyDescent="0.35">
      <c r="B23" s="25" t="s">
        <v>59</v>
      </c>
      <c r="C23" s="26">
        <v>74412164591</v>
      </c>
      <c r="D23" s="26" t="s">
        <v>60</v>
      </c>
      <c r="E23" s="27">
        <v>293.29000000000002</v>
      </c>
      <c r="F23" s="28" t="s">
        <v>61</v>
      </c>
    </row>
    <row r="24" spans="2:6" s="34" customFormat="1" ht="15" thickBot="1" x14ac:dyDescent="0.35">
      <c r="B24" s="25" t="s">
        <v>64</v>
      </c>
      <c r="C24" s="26"/>
      <c r="D24" s="26" t="s">
        <v>2</v>
      </c>
      <c r="E24" s="27">
        <f>120+120</f>
        <v>240</v>
      </c>
      <c r="F24" s="28" t="s">
        <v>65</v>
      </c>
    </row>
    <row r="25" spans="2:6" s="34" customFormat="1" ht="15" thickBot="1" x14ac:dyDescent="0.35">
      <c r="B25" s="29" t="s">
        <v>66</v>
      </c>
      <c r="C25" s="30">
        <v>30553087113</v>
      </c>
      <c r="D25" s="30" t="s">
        <v>67</v>
      </c>
      <c r="E25" s="31">
        <v>1000</v>
      </c>
      <c r="F25" s="32" t="s">
        <v>32</v>
      </c>
    </row>
    <row r="26" spans="2:6" s="34" customFormat="1" ht="15" thickBot="1" x14ac:dyDescent="0.35">
      <c r="B26" s="25" t="s">
        <v>68</v>
      </c>
      <c r="C26" s="26">
        <v>68419124305</v>
      </c>
      <c r="D26" s="26" t="s">
        <v>12</v>
      </c>
      <c r="E26" s="27">
        <f>10.62+10.62</f>
        <v>21.24</v>
      </c>
      <c r="F26" s="28" t="s">
        <v>34</v>
      </c>
    </row>
    <row r="27" spans="2:6" s="34" customFormat="1" ht="27" thickBot="1" x14ac:dyDescent="0.35">
      <c r="B27" s="25" t="s">
        <v>70</v>
      </c>
      <c r="C27" s="26">
        <v>89267095721</v>
      </c>
      <c r="D27" s="26" t="s">
        <v>2</v>
      </c>
      <c r="E27" s="27">
        <v>92.45</v>
      </c>
      <c r="F27" s="28" t="s">
        <v>26</v>
      </c>
    </row>
    <row r="28" spans="2:6" s="34" customFormat="1" ht="27" thickBot="1" x14ac:dyDescent="0.35">
      <c r="B28" s="25" t="s">
        <v>71</v>
      </c>
      <c r="C28" s="26">
        <v>48058880718</v>
      </c>
      <c r="D28" s="26" t="s">
        <v>72</v>
      </c>
      <c r="E28" s="27">
        <v>323.2</v>
      </c>
      <c r="F28" s="28" t="s">
        <v>33</v>
      </c>
    </row>
    <row r="29" spans="2:6" s="34" customFormat="1" ht="15" thickBot="1" x14ac:dyDescent="0.35">
      <c r="B29" s="25" t="s">
        <v>73</v>
      </c>
      <c r="C29" s="26">
        <v>50824010564</v>
      </c>
      <c r="D29" s="26" t="s">
        <v>12</v>
      </c>
      <c r="E29" s="27">
        <v>238.9</v>
      </c>
      <c r="F29" s="28" t="s">
        <v>74</v>
      </c>
    </row>
    <row r="30" spans="2:6" s="34" customFormat="1" ht="15" thickBot="1" x14ac:dyDescent="0.35">
      <c r="B30" s="25" t="s">
        <v>35</v>
      </c>
      <c r="C30" s="26">
        <v>16912997621</v>
      </c>
      <c r="D30" s="26" t="s">
        <v>2</v>
      </c>
      <c r="E30" s="27">
        <v>18.52</v>
      </c>
      <c r="F30" s="28" t="s">
        <v>36</v>
      </c>
    </row>
    <row r="31" spans="2:6" s="34" customFormat="1" ht="15" thickBot="1" x14ac:dyDescent="0.35">
      <c r="B31" s="29" t="s">
        <v>46</v>
      </c>
      <c r="C31" s="30">
        <v>46860552045</v>
      </c>
      <c r="D31" s="30" t="s">
        <v>2</v>
      </c>
      <c r="E31" s="31">
        <v>150</v>
      </c>
      <c r="F31" s="32" t="s">
        <v>32</v>
      </c>
    </row>
    <row r="32" spans="2:6" s="34" customFormat="1" ht="15" thickBot="1" x14ac:dyDescent="0.35">
      <c r="B32" s="25" t="s">
        <v>37</v>
      </c>
      <c r="C32" s="26">
        <v>42889250808</v>
      </c>
      <c r="D32" s="26" t="s">
        <v>12</v>
      </c>
      <c r="E32" s="27">
        <f>7.3+18.49</f>
        <v>25.79</v>
      </c>
      <c r="F32" s="28" t="s">
        <v>34</v>
      </c>
    </row>
    <row r="33" spans="2:6" s="34" customFormat="1" ht="27" thickBot="1" x14ac:dyDescent="0.35">
      <c r="B33" s="25" t="s">
        <v>29</v>
      </c>
      <c r="C33" s="26">
        <v>21673573542</v>
      </c>
      <c r="D33" s="26" t="s">
        <v>2</v>
      </c>
      <c r="E33" s="27">
        <f>308.88+86.63</f>
        <v>395.51</v>
      </c>
      <c r="F33" s="28" t="s">
        <v>26</v>
      </c>
    </row>
    <row r="34" spans="2:6" s="34" customFormat="1" ht="27" thickBot="1" x14ac:dyDescent="0.35">
      <c r="B34" s="25" t="s">
        <v>30</v>
      </c>
      <c r="C34" s="26">
        <v>90460957052</v>
      </c>
      <c r="D34" s="26" t="s">
        <v>2</v>
      </c>
      <c r="E34" s="27">
        <v>75.680000000000007</v>
      </c>
      <c r="F34" s="28" t="s">
        <v>31</v>
      </c>
    </row>
    <row r="35" spans="2:6" s="34" customFormat="1" ht="15" thickBot="1" x14ac:dyDescent="0.35">
      <c r="B35" s="25" t="s">
        <v>51</v>
      </c>
      <c r="C35" s="26" t="s">
        <v>52</v>
      </c>
      <c r="D35" s="26" t="s">
        <v>53</v>
      </c>
      <c r="E35" s="27">
        <v>320</v>
      </c>
      <c r="F35" s="28" t="s">
        <v>27</v>
      </c>
    </row>
    <row r="36" spans="2:6" s="34" customFormat="1" ht="15" thickBot="1" x14ac:dyDescent="0.35">
      <c r="B36" s="21" t="s">
        <v>39</v>
      </c>
      <c r="C36" s="22" t="s">
        <v>40</v>
      </c>
      <c r="D36" s="22" t="s">
        <v>12</v>
      </c>
      <c r="E36" s="23">
        <f>37.5+37.5</f>
        <v>75</v>
      </c>
      <c r="F36" s="24" t="s">
        <v>34</v>
      </c>
    </row>
    <row r="37" spans="2:6" s="34" customFormat="1" ht="27" thickBot="1" x14ac:dyDescent="0.35">
      <c r="B37" s="21" t="s">
        <v>38</v>
      </c>
      <c r="C37" s="22">
        <v>62226620908</v>
      </c>
      <c r="D37" s="22" t="s">
        <v>12</v>
      </c>
      <c r="E37" s="23">
        <f>54.01</f>
        <v>54.01</v>
      </c>
      <c r="F37" s="24" t="s">
        <v>26</v>
      </c>
    </row>
    <row r="38" spans="2:6" s="34" customFormat="1" ht="27" thickBot="1" x14ac:dyDescent="0.35">
      <c r="B38" s="21" t="s">
        <v>49</v>
      </c>
      <c r="C38" s="22">
        <v>28495895537</v>
      </c>
      <c r="D38" s="22" t="s">
        <v>12</v>
      </c>
      <c r="E38" s="23">
        <f>243.26+393.75+378.75+378.75+378.75+378.75+381.71+361.71+361.71+381.75+361.71</f>
        <v>4000.6000000000004</v>
      </c>
      <c r="F38" s="24" t="s">
        <v>33</v>
      </c>
    </row>
    <row r="39" spans="2:6" s="34" customFormat="1" ht="15" thickBot="1" x14ac:dyDescent="0.35">
      <c r="B39" s="21" t="s">
        <v>35</v>
      </c>
      <c r="C39" s="22">
        <v>16912997621</v>
      </c>
      <c r="D39" s="22" t="s">
        <v>2</v>
      </c>
      <c r="E39" s="23">
        <v>18.52</v>
      </c>
      <c r="F39" s="24" t="s">
        <v>36</v>
      </c>
    </row>
    <row r="40" spans="2:6" s="34" customFormat="1" ht="27" thickBot="1" x14ac:dyDescent="0.35">
      <c r="B40" s="21" t="s">
        <v>69</v>
      </c>
      <c r="C40" s="22">
        <v>2419525960</v>
      </c>
      <c r="D40" s="22" t="s">
        <v>2</v>
      </c>
      <c r="E40" s="23">
        <f>414.38+2300+875</f>
        <v>3589.38</v>
      </c>
      <c r="F40" s="24" t="s">
        <v>33</v>
      </c>
    </row>
    <row r="41" spans="2:6" s="34" customFormat="1" ht="15" thickBot="1" x14ac:dyDescent="0.35">
      <c r="B41" s="21" t="s">
        <v>55</v>
      </c>
      <c r="C41" s="22">
        <v>26158063607</v>
      </c>
      <c r="D41" s="22" t="s">
        <v>2</v>
      </c>
      <c r="E41" s="23">
        <v>179</v>
      </c>
      <c r="F41" s="24" t="s">
        <v>27</v>
      </c>
    </row>
    <row r="42" spans="2:6" s="34" customFormat="1" ht="15" thickBot="1" x14ac:dyDescent="0.35">
      <c r="B42" s="21" t="s">
        <v>23</v>
      </c>
      <c r="C42" s="22">
        <v>80916616067</v>
      </c>
      <c r="D42" s="22" t="s">
        <v>12</v>
      </c>
      <c r="E42" s="23">
        <v>41.48</v>
      </c>
      <c r="F42" s="24" t="s">
        <v>32</v>
      </c>
    </row>
    <row r="43" spans="2:6" ht="15.6" customHeight="1" thickBot="1" x14ac:dyDescent="0.35">
      <c r="B43" s="12" t="s">
        <v>20</v>
      </c>
      <c r="C43" s="8"/>
      <c r="D43" s="7"/>
      <c r="E43" s="11">
        <f>SUM(E14:E42)</f>
        <v>18488.460000000003</v>
      </c>
      <c r="F43" s="18"/>
    </row>
    <row r="50" spans="2:4" x14ac:dyDescent="0.3">
      <c r="B50" s="14" t="s">
        <v>13</v>
      </c>
    </row>
    <row r="51" spans="2:4" ht="15" thickBot="1" x14ac:dyDescent="0.35">
      <c r="B51" s="13"/>
    </row>
    <row r="52" spans="2:4" ht="16.2" thickBot="1" x14ac:dyDescent="0.35">
      <c r="B52" s="15" t="s">
        <v>10</v>
      </c>
      <c r="C52" s="9" t="s">
        <v>11</v>
      </c>
    </row>
    <row r="53" spans="2:4" ht="27" thickBot="1" x14ac:dyDescent="0.35">
      <c r="B53" s="16">
        <v>68101.039999999994</v>
      </c>
      <c r="C53" s="6" t="s">
        <v>14</v>
      </c>
    </row>
    <row r="54" spans="2:4" ht="27" thickBot="1" x14ac:dyDescent="0.35">
      <c r="B54" s="16">
        <v>2500</v>
      </c>
      <c r="C54" s="6" t="s">
        <v>15</v>
      </c>
    </row>
    <row r="55" spans="2:4" ht="27" thickBot="1" x14ac:dyDescent="0.35">
      <c r="B55" s="16">
        <v>11236.73</v>
      </c>
      <c r="C55" s="6" t="s">
        <v>16</v>
      </c>
    </row>
    <row r="56" spans="2:4" ht="15" thickBot="1" x14ac:dyDescent="0.35">
      <c r="B56" s="16">
        <f>722.9+51.7+250</f>
        <v>1024.5999999999999</v>
      </c>
      <c r="C56" s="6" t="s">
        <v>17</v>
      </c>
    </row>
    <row r="57" spans="2:4" ht="15" thickBot="1" x14ac:dyDescent="0.35">
      <c r="B57" s="16">
        <v>885</v>
      </c>
      <c r="C57" s="6" t="s">
        <v>18</v>
      </c>
    </row>
    <row r="58" spans="2:4" ht="15" thickBot="1" x14ac:dyDescent="0.35">
      <c r="B58" s="10">
        <v>8415.2199999999993</v>
      </c>
      <c r="C58" s="6" t="s">
        <v>19</v>
      </c>
    </row>
    <row r="59" spans="2:4" ht="15" thickBot="1" x14ac:dyDescent="0.35">
      <c r="C59" s="6"/>
    </row>
    <row r="60" spans="2:4" x14ac:dyDescent="0.3">
      <c r="B60" s="35">
        <f>B56+B57+B55+B54+B53+E43+B58</f>
        <v>110651.05</v>
      </c>
      <c r="C60" s="36"/>
    </row>
    <row r="61" spans="2:4" ht="15" thickBot="1" x14ac:dyDescent="0.35">
      <c r="B61" s="37"/>
      <c r="C61" s="38"/>
    </row>
    <row r="62" spans="2:4" x14ac:dyDescent="0.3">
      <c r="D62" s="17"/>
    </row>
  </sheetData>
  <mergeCells count="1">
    <mergeCell ref="B60:C61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 MARAS</dc:creator>
  <cp:lastModifiedBy>GKM Knjigovodstvo</cp:lastModifiedBy>
  <cp:lastPrinted>2025-10-17T09:34:59Z</cp:lastPrinted>
  <dcterms:created xsi:type="dcterms:W3CDTF">2025-04-22T11:05:01Z</dcterms:created>
  <dcterms:modified xsi:type="dcterms:W3CDTF">2026-08-19T10:51:14Z</dcterms:modified>
</cp:coreProperties>
</file>